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ibatasvfl2\財務課\01財務共通\H31財務共通\3108財政運営\310870公営企業・第3セクター\公営企業\200115公営企業に係る経営比較分析表（H30決算）の分析等について\04 県回答\"/>
    </mc:Choice>
  </mc:AlternateContent>
  <workbookProtection workbookAlgorithmName="SHA-512" workbookHashValue="hF/8VgdVeaiFnBrEPy82n59Qn2Bfwv0iu5QP7istLFUwSUJBradTxRTV/8XvnYNkINTfsYM9wPWgn41713ssXQ==" workbookSaltValue="O5i86ZJtbcbYFXGAo6At4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<sst xmlns="http://schemas.openxmlformats.org/spreadsheetml/2006/main" count="233" uniqueCount="114">
  <si>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</si>
  <si>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</si>
  <si>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</si>
  <si>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</si>
  <si>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</si>
  <si>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</si>
  <si>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</si>
  <si>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</si>
  <si>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</si>
  <si>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</si>
  <si>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</si>
  <si>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</si>
  <si>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</si>
  <si>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</si>
  <si>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</si>
  <si>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</si>
  <si>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</si>
  <si>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</si>
  <si>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</si>
  <si>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</si>
  <si>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</si>
  <si>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</si>
  <si>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</si>
  <si>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</si>
  <si>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</si>
  <si>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</si>
  <si>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</si>
  <si>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</si>
  <si>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</si>
  <si>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</si>
  <si>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</si>
  <si>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</si>
  <si>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</si>
  <si>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</si>
  <si>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</si>
  <si>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</si>
  <si>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</si>
  <si>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</si>
  <si>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</si>
  <si>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</si>
  <si>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</si>
  <si>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</si>
  <si>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</si>
  <si>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</si>
  <si>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</si>
  <si>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</si>
  <si>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</si>
  <si>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</si>
  <si>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</si>
  <si>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</si>
  <si>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</si>
  <si>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</si>
  <si>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</si>
  <si>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</si>
  <si>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</si>
  <si>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</si>
  <si>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</si>
  <si>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</si>
  <si>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</si>
  <si>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</si>
  <si>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</si>
  <si>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</si>
  <si>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</si>
  <si>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</si>
  <si>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</si>
  <si>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</si>
  <si>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</si>
  <si>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</si>
  <si>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</si>
  <si>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</si>
  <si>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</si>
  <si>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</si>
  <si>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</si>
  <si>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</si>
  <si>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</si>
  <si>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</si>
  <si>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</si>
  <si>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</si>
  <si>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</si>
  <si>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</si>
  <si>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</si>
  <si>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</si>
  <si>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</si>
  <si>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</si>
  <si>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</si>
  <si>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</si>
  <si>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</si>
  <si>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</si>
  <si>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</si>
  <si>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</si>
  <si>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</si>
  <si>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</si>
  <si>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</si>
  <si>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</si>
  <si>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</si>
  <si>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</si>
  <si>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</si>
  <si>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</si>
  <si>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</si>
  <si>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</si>
  <si>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</si>
  <si>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</si>
  <si>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</si>
  <si>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</si>
  <si>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</si>
  <si>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</si>
  <si>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</si>
  <si>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</si>
  <si>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</si>
  <si>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</si>
  <si>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</si>
  <si>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30年度は打ち切り決算という特殊要因がありますが、全体の傾向として建設途上であり、企業債現在高の増加傾向に対し、処理区域の拡大に伴い使用料収入の増加も見込めるものの、人口減少や節水型機器の普及といった減要因の影響もあり、有収水量や使用料収入の増加率には伸び悩みが見られます。
　「収益的収支比率」「企業債残高対事業規模比率」の推移には、こうした状況が表れており、引き続き建設費等のコスト縮減、効率的な整備手法を検討するとともに、収入面での対策、特に整備済区域における接続推進に注力していく必要があります。
　接続の指標となる「水洗化率」については、下水道の供用開始が遅かったことから、処理区域は毎年拡大しているものの、大きな上昇は見込めない状況です。市職員、接続促進員の戸別訪問や啓発活動により着実に未接続世帯を解消していくことで使用料収入を確保し、「収益的収支比率」「経費回収率」「汚水処理原価」の改善に取り組みます。
</t>
    <rPh sb="1" eb="3">
      <t>ヘイセイ</t>
    </rPh>
    <rPh sb="5" eb="7">
      <t>ネンド</t>
    </rPh>
    <rPh sb="8" eb="9">
      <t>ウ</t>
    </rPh>
    <rPh sb="10" eb="11">
      <t>キ</t>
    </rPh>
    <rPh sb="12" eb="14">
      <t>ケッサン</t>
    </rPh>
    <rPh sb="17" eb="19">
      <t>トクシュ</t>
    </rPh>
    <rPh sb="19" eb="21">
      <t>ヨウイン</t>
    </rPh>
    <rPh sb="28" eb="30">
      <t>ゼンタイ</t>
    </rPh>
    <rPh sb="31" eb="33">
      <t>ケイコウ</t>
    </rPh>
    <rPh sb="75" eb="77">
      <t>ゾウカ</t>
    </rPh>
    <rPh sb="78" eb="80">
      <t>ミコ</t>
    </rPh>
    <rPh sb="323" eb="325">
      <t>ジョウキョウ</t>
    </rPh>
    <rPh sb="338" eb="340">
      <t>コベツ</t>
    </rPh>
    <phoneticPr fontId="4"/>
  </si>
  <si>
    <t>　新発田市街地の公共下水道は流域関連公共下水道として、排水を全て新潟県所管の新井郷川浄化センターで処理しているため、処理場は所有していません。
　管渠については、平成5年から継続して整備を行っており、現時点において整備途上です。法定耐用年数は50年とされているため、あと約20年で法定耐用年数を迎えます。現状では管渠の老朽化の問題等は見られないため、管渠の更新は行っておりません。現計画における管渠の整備については、令和17年頃までを予定しています。
　令和25年以降に到来する更新時期に向けて、ストックマネジメント計画を立て、施設の長寿命化を図ります。</t>
    <rPh sb="208" eb="210">
      <t>レイワ</t>
    </rPh>
    <rPh sb="227" eb="229">
      <t>レイワ</t>
    </rPh>
    <phoneticPr fontId="4"/>
  </si>
  <si>
    <t xml:space="preserve">　「収益的収支比率」は、平成26年度にはし尿処理施設（いなほ）の本格稼働に伴う使用料収入の増加により改善しましたが、その後は減少傾向にあり、平成29年度はわずかに改善したものの、平成30年度は再び悪化しました。要因として、整備を進めた処理区域が拡大している一方で、世帯構成の変化や節水意識及び節水型設備の普及等により、水道使用量が減少していることが考えられるほか、平成30年度は、公営企業会計移行に伴う打ち切り決算による使用料収入の減少が指標に大きく影響していると考えられます。
　「企業債残高対事業規模比率」は、平成26年度には改善が見られましたが、国庫補助対象が縮減した部分を起債で補ったこと等により、平成27年度には再び増加し、以降微増しています。整備途上であるためやむを得ない側面はあるものの、類似団体との比較では平均を上回っているため、企業債残高に留意して整備計画を検討していく必要があります。
　「経費回収率」「汚水処理原価」は、平成27年度以降同水準で推移しています。平成30年度は汚水処理費の減少により、「汚水処理原価」は減少しましたが、打ち切り決算による使用料収入の減少割合が汚水処理費の減少割合を上回ったため「経費回収率」も減少しました。
　「施設利用率」は、新発田市の公共下水道の排水は新潟県所管の新井郷川浄化センターに流入しているため、未記入となります。
　「水洗化率」は平成29年度に微増しましたが、依然として類似団体平均値より低くなっています。これは、下水道の供用開始が平成14年と遅く、既に浄化槽設置が進んでいたこと等が原因と考えられ、引き続き水洗化率向上に努めていく必要があります。
</t>
    <rPh sb="70" eb="72">
      <t>ヘイセイ</t>
    </rPh>
    <rPh sb="74" eb="76">
      <t>ネンド</t>
    </rPh>
    <rPh sb="81" eb="83">
      <t>カイゼン</t>
    </rPh>
    <rPh sb="96" eb="97">
      <t>フタタ</t>
    </rPh>
    <rPh sb="210" eb="213">
      <t>シヨウリョウ</t>
    </rPh>
    <rPh sb="219" eb="221">
      <t>シヒョウ</t>
    </rPh>
    <rPh sb="222" eb="223">
      <t>オオ</t>
    </rPh>
    <rPh sb="486" eb="489">
      <t>シヨウリョウ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</si>
</sst>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AA-4801-91AA-EB1D252D2FA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0.09</c:v>
                </c:pt>
              </c:numCache>
            </c:numRef>
          </c:val>
          <c:smooth val="0"/>
          <c:extLst>
            <c:ext xmlns:c16="http://schemas.microsoft.com/office/drawing/2014/chart" uri="{C3380CC4-5D6E-409C-BE32-E72D297353CC}">
              <c16:uniqueId val="{00000001-07AA-4801-91AA-EB1D252D2FA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4C-42F6-9DE1-777653186EF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61.03</c:v>
                </c:pt>
                <c:pt idx="3">
                  <c:v>59.55</c:v>
                </c:pt>
                <c:pt idx="4">
                  <c:v>59.19</c:v>
                </c:pt>
              </c:numCache>
            </c:numRef>
          </c:val>
          <c:smooth val="0"/>
          <c:extLst>
            <c:ext xmlns:c16="http://schemas.microsoft.com/office/drawing/2014/chart" uri="{C3380CC4-5D6E-409C-BE32-E72D297353CC}">
              <c16:uniqueId val="{00000001-D74C-42F6-9DE1-777653186EF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57.79</c:v>
                </c:pt>
                <c:pt idx="1">
                  <c:v>56.25</c:v>
                </c:pt>
                <c:pt idx="2">
                  <c:v>57.45</c:v>
                </c:pt>
                <c:pt idx="3">
                  <c:v>58.93</c:v>
                </c:pt>
                <c:pt idx="4">
                  <c:v>55.69</c:v>
                </c:pt>
              </c:numCache>
            </c:numRef>
          </c:val>
          <c:extLst>
            <c:ext xmlns:c16="http://schemas.microsoft.com/office/drawing/2014/chart" uri="{C3380CC4-5D6E-409C-BE32-E72D297353CC}">
              <c16:uniqueId val="{00000000-182C-47D9-8C89-B62171757A3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86.83</c:v>
                </c:pt>
                <c:pt idx="3">
                  <c:v>87.14</c:v>
                </c:pt>
                <c:pt idx="4">
                  <c:v>86.66</c:v>
                </c:pt>
              </c:numCache>
            </c:numRef>
          </c:val>
          <c:smooth val="0"/>
          <c:extLst>
            <c:ext xmlns:c16="http://schemas.microsoft.com/office/drawing/2014/chart" uri="{C3380CC4-5D6E-409C-BE32-E72D297353CC}">
              <c16:uniqueId val="{00000001-182C-47D9-8C89-B62171757A3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94.51</c:v>
                </c:pt>
                <c:pt idx="1">
                  <c:v>88.78</c:v>
                </c:pt>
                <c:pt idx="2">
                  <c:v>84.68</c:v>
                </c:pt>
                <c:pt idx="3">
                  <c:v>85.36</c:v>
                </c:pt>
                <c:pt idx="4">
                  <c:v>83.68</c:v>
                </c:pt>
              </c:numCache>
            </c:numRef>
          </c:val>
          <c:extLst>
            <c:ext xmlns:c16="http://schemas.microsoft.com/office/drawing/2014/chart" uri="{C3380CC4-5D6E-409C-BE32-E72D297353CC}">
              <c16:uniqueId val="{00000000-E19C-404C-9C24-40B8FD190E9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9C-404C-9C24-40B8FD190E9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FF-468E-8BB9-B23A6FFA73A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FF-468E-8BB9-B23A6FFA73A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03-4451-BCD2-4008358A830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03-4451-BCD2-4008358A830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59-4EB6-9DE7-3DC011D6342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59-4EB6-9DE7-3DC011D6342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8C-49D1-BD70-9D5A760E3D1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8C-49D1-BD70-9D5A760E3D1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1280.8800000000001</c:v>
                </c:pt>
                <c:pt idx="1">
                  <c:v>1704.95</c:v>
                </c:pt>
                <c:pt idx="2">
                  <c:v>1765.41</c:v>
                </c:pt>
                <c:pt idx="3">
                  <c:v>1769.27</c:v>
                </c:pt>
                <c:pt idx="4">
                  <c:v>1861.12</c:v>
                </c:pt>
              </c:numCache>
            </c:numRef>
          </c:val>
          <c:extLst>
            <c:ext xmlns:c16="http://schemas.microsoft.com/office/drawing/2014/chart" uri="{C3380CC4-5D6E-409C-BE32-E72D297353CC}">
              <c16:uniqueId val="{00000000-BA40-460C-A96E-7884287EE74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1053.93</c:v>
                </c:pt>
                <c:pt idx="3">
                  <c:v>1046.25</c:v>
                </c:pt>
                <c:pt idx="4">
                  <c:v>1000.94</c:v>
                </c:pt>
              </c:numCache>
            </c:numRef>
          </c:val>
          <c:smooth val="0"/>
          <c:extLst>
            <c:ext xmlns:c16="http://schemas.microsoft.com/office/drawing/2014/chart" uri="{C3380CC4-5D6E-409C-BE32-E72D297353CC}">
              <c16:uniqueId val="{00000001-BA40-460C-A96E-7884287EE74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85.77</c:v>
                </c:pt>
                <c:pt idx="1">
                  <c:v>77.45</c:v>
                </c:pt>
                <c:pt idx="2">
                  <c:v>78.5</c:v>
                </c:pt>
                <c:pt idx="3">
                  <c:v>80.09</c:v>
                </c:pt>
                <c:pt idx="4">
                  <c:v>74.66</c:v>
                </c:pt>
              </c:numCache>
            </c:numRef>
          </c:val>
          <c:extLst>
            <c:ext xmlns:c16="http://schemas.microsoft.com/office/drawing/2014/chart" uri="{C3380CC4-5D6E-409C-BE32-E72D297353CC}">
              <c16:uniqueId val="{00000000-BB5C-47BD-809D-E8EF91CEA46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85.23</c:v>
                </c:pt>
                <c:pt idx="3">
                  <c:v>88.37</c:v>
                </c:pt>
                <c:pt idx="4">
                  <c:v>93.77</c:v>
                </c:pt>
              </c:numCache>
            </c:numRef>
          </c:val>
          <c:smooth val="0"/>
          <c:extLst>
            <c:ext xmlns:c16="http://schemas.microsoft.com/office/drawing/2014/chart" uri="{C3380CC4-5D6E-409C-BE32-E72D297353CC}">
              <c16:uniqueId val="{00000001-BB5C-47BD-809D-E8EF91CEA46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223.03</c:v>
                </c:pt>
                <c:pt idx="1">
                  <c:v>246.51</c:v>
                </c:pt>
                <c:pt idx="2">
                  <c:v>241.49</c:v>
                </c:pt>
                <c:pt idx="3">
                  <c:v>236.02</c:v>
                </c:pt>
                <c:pt idx="4">
                  <c:v>228.93</c:v>
                </c:pt>
              </c:numCache>
            </c:numRef>
          </c:val>
          <c:extLst>
            <c:ext xmlns:c16="http://schemas.microsoft.com/office/drawing/2014/chart" uri="{C3380CC4-5D6E-409C-BE32-E72D297353CC}">
              <c16:uniqueId val="{00000000-EF77-4C0F-9EB0-1F460CDB2AD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185.7</c:v>
                </c:pt>
                <c:pt idx="3">
                  <c:v>178.11</c:v>
                </c:pt>
                <c:pt idx="4">
                  <c:v>165.57</c:v>
                </c:pt>
              </c:numCache>
            </c:numRef>
          </c:val>
          <c:smooth val="0"/>
          <c:extLst>
            <c:ext xmlns:c16="http://schemas.microsoft.com/office/drawing/2014/chart" uri="{C3380CC4-5D6E-409C-BE32-E72D297353CC}">
              <c16:uniqueId val="{00000001-EF77-4C0F-9EB0-1F460CDB2AD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新潟県　新発田市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Bd2</v>
      </c>
      <c r="X8" s="77"/>
      <c r="Y8" s="77"/>
      <c r="Z8" s="77"/>
      <c r="AA8" s="77"/>
      <c r="AB8" s="77"/>
      <c r="AC8" s="77"/>
      <c r="AD8" s="78" t="str">
        <f>データ!$M$6</f>
        <v>非設置</v>
      </c>
      <c r="AE8" s="78"/>
      <c r="AF8" s="78"/>
      <c r="AG8" s="78"/>
      <c r="AH8" s="78"/>
      <c r="AI8" s="78"/>
      <c r="AJ8" s="78"/>
      <c r="AK8" s="3"/>
      <c r="AL8" s="74">
        <f>データ!S6</f>
        <v>97997</v>
      </c>
      <c r="AM8" s="74"/>
      <c r="AN8" s="74"/>
      <c r="AO8" s="74"/>
      <c r="AP8" s="74"/>
      <c r="AQ8" s="74"/>
      <c r="AR8" s="74"/>
      <c r="AS8" s="74"/>
      <c r="AT8" s="73">
        <f>データ!T6</f>
        <v>533.1</v>
      </c>
      <c r="AU8" s="73"/>
      <c r="AV8" s="73"/>
      <c r="AW8" s="73"/>
      <c r="AX8" s="73"/>
      <c r="AY8" s="73"/>
      <c r="AZ8" s="73"/>
      <c r="BA8" s="73"/>
      <c r="BB8" s="73">
        <f>データ!U6</f>
        <v>183.82</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48.46</v>
      </c>
      <c r="Q10" s="73"/>
      <c r="R10" s="73"/>
      <c r="S10" s="73"/>
      <c r="T10" s="73"/>
      <c r="U10" s="73"/>
      <c r="V10" s="73"/>
      <c r="W10" s="73">
        <f>データ!Q6</f>
        <v>96.54</v>
      </c>
      <c r="X10" s="73"/>
      <c r="Y10" s="73"/>
      <c r="Z10" s="73"/>
      <c r="AA10" s="73"/>
      <c r="AB10" s="73"/>
      <c r="AC10" s="73"/>
      <c r="AD10" s="74">
        <f>データ!R6</f>
        <v>3110</v>
      </c>
      <c r="AE10" s="74"/>
      <c r="AF10" s="74"/>
      <c r="AG10" s="74"/>
      <c r="AH10" s="74"/>
      <c r="AI10" s="74"/>
      <c r="AJ10" s="74"/>
      <c r="AK10" s="2"/>
      <c r="AL10" s="74">
        <f>データ!V6</f>
        <v>47264</v>
      </c>
      <c r="AM10" s="74"/>
      <c r="AN10" s="74"/>
      <c r="AO10" s="74"/>
      <c r="AP10" s="74"/>
      <c r="AQ10" s="74"/>
      <c r="AR10" s="74"/>
      <c r="AS10" s="74"/>
      <c r="AT10" s="73">
        <f>データ!W6</f>
        <v>10.7</v>
      </c>
      <c r="AU10" s="73"/>
      <c r="AV10" s="73"/>
      <c r="AW10" s="73"/>
      <c r="AX10" s="73"/>
      <c r="AY10" s="73"/>
      <c r="AZ10" s="73"/>
      <c r="BA10" s="73"/>
      <c r="BB10" s="73">
        <f>データ!X6</f>
        <v>4417.2</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TC5bcyEIR/qjXAHwEBs92Yl72E0t7qYXZ1kJd/fn0kPVlc8BY2s6xg+yDiLJXMIvL7OaE6Zklu7DtQlP9mAueA==" saltValue="VpDCH/feh8mBxOvaEHLjN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152064</v>
      </c>
      <c r="D6" s="33">
        <f t="shared" si="3"/>
        <v>47</v>
      </c>
      <c r="E6" s="33">
        <f t="shared" si="3"/>
        <v>17</v>
      </c>
      <c r="F6" s="33">
        <f t="shared" si="3"/>
        <v>1</v>
      </c>
      <c r="G6" s="33">
        <f t="shared" si="3"/>
        <v>0</v>
      </c>
      <c r="H6" s="33" t="str">
        <f t="shared" si="3"/>
        <v>新潟県　新発田市</v>
      </c>
      <c r="I6" s="33" t="str">
        <f t="shared" si="3"/>
        <v>法非適用</v>
      </c>
      <c r="J6" s="33" t="str">
        <f t="shared" si="3"/>
        <v>下水道事業</v>
      </c>
      <c r="K6" s="33" t="str">
        <f t="shared" si="3"/>
        <v>公共下水道</v>
      </c>
      <c r="L6" s="33" t="str">
        <f t="shared" si="3"/>
        <v>Bd2</v>
      </c>
      <c r="M6" s="33" t="str">
        <f t="shared" si="3"/>
        <v>非設置</v>
      </c>
      <c r="N6" s="34" t="str">
        <f t="shared" si="3"/>
        <v>-</v>
      </c>
      <c r="O6" s="34" t="str">
        <f t="shared" si="3"/>
        <v>該当数値なし</v>
      </c>
      <c r="P6" s="34">
        <f t="shared" si="3"/>
        <v>48.46</v>
      </c>
      <c r="Q6" s="34">
        <f t="shared" si="3"/>
        <v>96.54</v>
      </c>
      <c r="R6" s="34">
        <f t="shared" si="3"/>
        <v>3110</v>
      </c>
      <c r="S6" s="34">
        <f t="shared" si="3"/>
        <v>97997</v>
      </c>
      <c r="T6" s="34">
        <f t="shared" si="3"/>
        <v>533.1</v>
      </c>
      <c r="U6" s="34">
        <f t="shared" si="3"/>
        <v>183.82</v>
      </c>
      <c r="V6" s="34">
        <f t="shared" si="3"/>
        <v>47264</v>
      </c>
      <c r="W6" s="34">
        <f t="shared" si="3"/>
        <v>10.7</v>
      </c>
      <c r="X6" s="34">
        <f t="shared" si="3"/>
        <v>4417.2</v>
      </c>
      <c r="Y6" s="35">
        <f>IF(Y7="",NA(),Y7)</f>
        <v>94.51</v>
      </c>
      <c r="Z6" s="35">
        <f t="shared" ref="Z6:AH6" si="4">IF(Z7="",NA(),Z7)</f>
        <v>88.78</v>
      </c>
      <c r="AA6" s="35">
        <f t="shared" si="4"/>
        <v>84.68</v>
      </c>
      <c r="AB6" s="35">
        <f t="shared" si="4"/>
        <v>85.36</v>
      </c>
      <c r="AC6" s="35">
        <f t="shared" si="4"/>
        <v>83.68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1280.8800000000001</v>
      </c>
      <c r="BG6" s="35">
        <f t="shared" ref="BG6:BO6" si="7">IF(BG7="",NA(),BG7)</f>
        <v>1704.95</v>
      </c>
      <c r="BH6" s="35">
        <f t="shared" si="7"/>
        <v>1765.41</v>
      </c>
      <c r="BI6" s="35">
        <f t="shared" si="7"/>
        <v>1769.27</v>
      </c>
      <c r="BJ6" s="35">
        <f t="shared" si="7"/>
        <v>1861.12</v>
      </c>
      <c r="BK6" s="35">
        <f t="shared" si="7"/>
        <v>1010.51</v>
      </c>
      <c r="BL6" s="35">
        <f t="shared" si="7"/>
        <v>1031.56</v>
      </c>
      <c r="BM6" s="35">
        <f t="shared" si="7"/>
        <v>1053.93</v>
      </c>
      <c r="BN6" s="35">
        <f t="shared" si="7"/>
        <v>1046.25</v>
      </c>
      <c r="BO6" s="35">
        <f t="shared" si="7"/>
        <v>1000.94</v>
      </c>
      <c r="BP6" s="34" t="str">
        <f>IF(BP7="","",IF(BP7="-","【-】","【"&amp;SUBSTITUTE(TEXT(BP7,"#,##0.00"),"-","△")&amp;"】"))</f>
        <v>【682.78】</v>
      </c>
      <c r="BQ6" s="35">
        <f>IF(BQ7="",NA(),BQ7)</f>
        <v>85.77</v>
      </c>
      <c r="BR6" s="35">
        <f t="shared" ref="BR6:BZ6" si="8">IF(BR7="",NA(),BR7)</f>
        <v>77.45</v>
      </c>
      <c r="BS6" s="35">
        <f t="shared" si="8"/>
        <v>78.5</v>
      </c>
      <c r="BT6" s="35">
        <f t="shared" si="8"/>
        <v>80.09</v>
      </c>
      <c r="BU6" s="35">
        <f t="shared" si="8"/>
        <v>74.66</v>
      </c>
      <c r="BV6" s="35">
        <f t="shared" si="8"/>
        <v>83</v>
      </c>
      <c r="BW6" s="35">
        <f t="shared" si="8"/>
        <v>84.32</v>
      </c>
      <c r="BX6" s="35">
        <f t="shared" si="8"/>
        <v>85.23</v>
      </c>
      <c r="BY6" s="35">
        <f t="shared" si="8"/>
        <v>88.37</v>
      </c>
      <c r="BZ6" s="35">
        <f t="shared" si="8"/>
        <v>93.77</v>
      </c>
      <c r="CA6" s="34" t="str">
        <f>IF(CA7="","",IF(CA7="-","【-】","【"&amp;SUBSTITUTE(TEXT(CA7,"#,##0.00"),"-","△")&amp;"】"))</f>
        <v>【100.91】</v>
      </c>
      <c r="CB6" s="35">
        <f>IF(CB7="",NA(),CB7)</f>
        <v>223.03</v>
      </c>
      <c r="CC6" s="35">
        <f t="shared" ref="CC6:CK6" si="9">IF(CC7="",NA(),CC7)</f>
        <v>246.51</v>
      </c>
      <c r="CD6" s="35">
        <f t="shared" si="9"/>
        <v>241.49</v>
      </c>
      <c r="CE6" s="35">
        <f t="shared" si="9"/>
        <v>236.02</v>
      </c>
      <c r="CF6" s="35">
        <f t="shared" si="9"/>
        <v>228.93</v>
      </c>
      <c r="CG6" s="35">
        <f t="shared" si="9"/>
        <v>193.74</v>
      </c>
      <c r="CH6" s="35">
        <f t="shared" si="9"/>
        <v>188.12</v>
      </c>
      <c r="CI6" s="35">
        <f t="shared" si="9"/>
        <v>185.7</v>
      </c>
      <c r="CJ6" s="35">
        <f t="shared" si="9"/>
        <v>178.11</v>
      </c>
      <c r="CK6" s="35">
        <f t="shared" si="9"/>
        <v>165.57</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62.23</v>
      </c>
      <c r="CS6" s="35">
        <f t="shared" si="10"/>
        <v>60</v>
      </c>
      <c r="CT6" s="35">
        <f t="shared" si="10"/>
        <v>61.03</v>
      </c>
      <c r="CU6" s="35">
        <f t="shared" si="10"/>
        <v>59.55</v>
      </c>
      <c r="CV6" s="35">
        <f t="shared" si="10"/>
        <v>59.19</v>
      </c>
      <c r="CW6" s="34" t="str">
        <f>IF(CW7="","",IF(CW7="-","【-】","【"&amp;SUBSTITUTE(TEXT(CW7,"#,##0.00"),"-","△")&amp;"】"))</f>
        <v>【58.98】</v>
      </c>
      <c r="CX6" s="35">
        <f>IF(CX7="",NA(),CX7)</f>
        <v>57.79</v>
      </c>
      <c r="CY6" s="35">
        <f t="shared" ref="CY6:DG6" si="11">IF(CY7="",NA(),CY7)</f>
        <v>56.25</v>
      </c>
      <c r="CZ6" s="35">
        <f t="shared" si="11"/>
        <v>57.45</v>
      </c>
      <c r="DA6" s="35">
        <f t="shared" si="11"/>
        <v>58.93</v>
      </c>
      <c r="DB6" s="35">
        <f t="shared" si="11"/>
        <v>55.69</v>
      </c>
      <c r="DC6" s="35">
        <f t="shared" si="11"/>
        <v>86.56</v>
      </c>
      <c r="DD6" s="35">
        <f t="shared" si="11"/>
        <v>86.78</v>
      </c>
      <c r="DE6" s="35">
        <f t="shared" si="11"/>
        <v>86.83</v>
      </c>
      <c r="DF6" s="35">
        <f t="shared" si="11"/>
        <v>87.14</v>
      </c>
      <c r="DG6" s="35">
        <f t="shared" si="11"/>
        <v>86.66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0.38</v>
      </c>
      <c r="EL6" s="35">
        <f t="shared" si="14"/>
        <v>0.01</v>
      </c>
      <c r="EM6" s="35">
        <f t="shared" si="14"/>
        <v>0.11</v>
      </c>
      <c r="EN6" s="35">
        <f t="shared" si="14"/>
        <v>0.09</v>
      </c>
      <c r="EO6" s="34" t="str">
        <f>IF(EO7="","",IF(EO7="-","【-】","【"&amp;SUBSTITUTE(TEXT(EO7,"#,##0.00"),"-","△")&amp;"】"))</f>
        <v>【0.23】</v>
      </c>
    </row>
    <row r="7" spans="1:145" s="36" customFormat="1" x14ac:dyDescent="0.15">
      <c r="A7" s="28"/>
      <c r="B7" s="37">
        <v>2018</v>
      </c>
      <c r="C7" s="37">
        <v>152064</v>
      </c>
      <c r="D7" s="37">
        <v>47</v>
      </c>
      <c r="E7" s="37">
        <v>17</v>
      </c>
      <c r="F7" s="37">
        <v>1</v>
      </c>
      <c r="G7" s="37">
        <v>0</v>
      </c>
      <c r="H7" s="37" t="s">
        <v>98</v>
      </c>
      <c r="I7" s="37" t="s">
        <v>99</v>
      </c>
      <c r="J7" s="37" t="s">
        <v>100</v>
      </c>
      <c r="K7" s="37" t="s">
        <v>101</v>
      </c>
      <c r="L7" s="37" t="s">
        <v>102</v>
      </c>
      <c r="M7" s="37" t="s">
        <v>103</v>
      </c>
      <c r="N7" s="38" t="s">
        <v>104</v>
      </c>
      <c r="O7" s="38" t="s">
        <v>105</v>
      </c>
      <c r="P7" s="38">
        <v>48.46</v>
      </c>
      <c r="Q7" s="38">
        <v>96.54</v>
      </c>
      <c r="R7" s="38">
        <v>3110</v>
      </c>
      <c r="S7" s="38">
        <v>97997</v>
      </c>
      <c r="T7" s="38">
        <v>533.1</v>
      </c>
      <c r="U7" s="38">
        <v>183.82</v>
      </c>
      <c r="V7" s="38">
        <v>47264</v>
      </c>
      <c r="W7" s="38">
        <v>10.7</v>
      </c>
      <c r="X7" s="38">
        <v>4417.2</v>
      </c>
      <c r="Y7" s="38">
        <v>94.51</v>
      </c>
      <c r="Z7" s="38">
        <v>88.78</v>
      </c>
      <c r="AA7" s="38">
        <v>84.68</v>
      </c>
      <c r="AB7" s="38">
        <v>85.36</v>
      </c>
      <c r="AC7" s="38">
        <v>83.68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1280.8800000000001</v>
      </c>
      <c r="BG7" s="38">
        <v>1704.95</v>
      </c>
      <c r="BH7" s="38">
        <v>1765.41</v>
      </c>
      <c r="BI7" s="38">
        <v>1769.27</v>
      </c>
      <c r="BJ7" s="38">
        <v>1861.12</v>
      </c>
      <c r="BK7" s="38">
        <v>1010.51</v>
      </c>
      <c r="BL7" s="38">
        <v>1031.56</v>
      </c>
      <c r="BM7" s="38">
        <v>1053.93</v>
      </c>
      <c r="BN7" s="38">
        <v>1046.25</v>
      </c>
      <c r="BO7" s="38">
        <v>1000.94</v>
      </c>
      <c r="BP7" s="38">
        <v>682.78</v>
      </c>
      <c r="BQ7" s="38">
        <v>85.77</v>
      </c>
      <c r="BR7" s="38">
        <v>77.45</v>
      </c>
      <c r="BS7" s="38">
        <v>78.5</v>
      </c>
      <c r="BT7" s="38">
        <v>80.09</v>
      </c>
      <c r="BU7" s="38">
        <v>74.66</v>
      </c>
      <c r="BV7" s="38">
        <v>83</v>
      </c>
      <c r="BW7" s="38">
        <v>84.32</v>
      </c>
      <c r="BX7" s="38">
        <v>85.23</v>
      </c>
      <c r="BY7" s="38">
        <v>88.37</v>
      </c>
      <c r="BZ7" s="38">
        <v>93.77</v>
      </c>
      <c r="CA7" s="38">
        <v>100.91</v>
      </c>
      <c r="CB7" s="38">
        <v>223.03</v>
      </c>
      <c r="CC7" s="38">
        <v>246.51</v>
      </c>
      <c r="CD7" s="38">
        <v>241.49</v>
      </c>
      <c r="CE7" s="38">
        <v>236.02</v>
      </c>
      <c r="CF7" s="38">
        <v>228.93</v>
      </c>
      <c r="CG7" s="38">
        <v>193.74</v>
      </c>
      <c r="CH7" s="38">
        <v>188.12</v>
      </c>
      <c r="CI7" s="38">
        <v>185.7</v>
      </c>
      <c r="CJ7" s="38">
        <v>178.11</v>
      </c>
      <c r="CK7" s="38">
        <v>165.57</v>
      </c>
      <c r="CL7" s="38">
        <v>136.86000000000001</v>
      </c>
      <c r="CM7" s="38" t="s">
        <v>104</v>
      </c>
      <c r="CN7" s="38" t="s">
        <v>104</v>
      </c>
      <c r="CO7" s="38" t="s">
        <v>104</v>
      </c>
      <c r="CP7" s="38" t="s">
        <v>104</v>
      </c>
      <c r="CQ7" s="38" t="s">
        <v>104</v>
      </c>
      <c r="CR7" s="38">
        <v>62.23</v>
      </c>
      <c r="CS7" s="38">
        <v>60</v>
      </c>
      <c r="CT7" s="38">
        <v>61.03</v>
      </c>
      <c r="CU7" s="38">
        <v>59.55</v>
      </c>
      <c r="CV7" s="38">
        <v>59.19</v>
      </c>
      <c r="CW7" s="38">
        <v>58.98</v>
      </c>
      <c r="CX7" s="38">
        <v>57.79</v>
      </c>
      <c r="CY7" s="38">
        <v>56.25</v>
      </c>
      <c r="CZ7" s="38">
        <v>57.45</v>
      </c>
      <c r="DA7" s="38">
        <v>58.93</v>
      </c>
      <c r="DB7" s="38">
        <v>55.69</v>
      </c>
      <c r="DC7" s="38">
        <v>86.56</v>
      </c>
      <c r="DD7" s="38">
        <v>86.78</v>
      </c>
      <c r="DE7" s="38">
        <v>86.83</v>
      </c>
      <c r="DF7" s="38">
        <v>87.14</v>
      </c>
      <c r="DG7" s="38">
        <v>86.66</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0.38</v>
      </c>
      <c r="EL7" s="38">
        <v>0.01</v>
      </c>
      <c r="EM7" s="38">
        <v>0.11</v>
      </c>
      <c r="EN7" s="38">
        <v>0.09</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2020-01-21T00:52:30Z</cp:lastPrinted>
  <dcterms:created xsi:type="dcterms:W3CDTF">2019-12-05T05:03:51Z</dcterms:created>
  <dcterms:modified xsi:type="dcterms:W3CDTF">2020-01-28T06:02:51Z</dcterms:modified>
  <cp:category/>
</cp:coreProperties>
</file>