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batasvfl\財務課\01財務共通\H28財務共通\2808財政運営\280870公営事業・第三セクター\公営企業\20170126_地方公営企業に係る「経営比較分析表」の分析表について\03 各課回答\様式修正後（下水道）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<sst xmlns="http://schemas.openxmlformats.org/spreadsheetml/2006/main" count="228" uniqueCount="111">
  <si>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</si>
  <si>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</si>
  <si>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</si>
  <si>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</si>
  <si>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</si>
  <si>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</si>
  <si>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</si>
  <si>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</si>
  <si>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</si>
  <si>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</si>
  <si>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</si>
  <si>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</si>
  <si>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</si>
  <si>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</si>
  <si>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</si>
  <si>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</si>
  <si>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</si>
  <si>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</si>
  <si>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</si>
  <si>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</si>
  <si>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</si>
  <si>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</si>
  <si>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</si>
  <si>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</si>
  <si>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</si>
  <si>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</si>
  <si>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</si>
  <si>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</si>
  <si>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</si>
  <si>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</si>
  <si>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</si>
  <si>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</si>
  <si>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</si>
  <si>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</si>
  <si>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</si>
  <si>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</si>
  <si>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</si>
  <si>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</si>
  <si>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</si>
  <si>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</si>
  <si>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</si>
  <si>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</si>
  <si>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</si>
  <si>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</si>
  <si>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</si>
  <si>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</si>
  <si>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</si>
  <si>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</si>
  <si>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</si>
  <si>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</si>
  <si>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</si>
  <si>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</si>
  <si>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</si>
  <si>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</si>
  <si>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</si>
  <si>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</si>
  <si>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</si>
  <si>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</si>
  <si>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</si>
  <si>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</si>
  <si>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</si>
  <si>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</si>
  <si>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</si>
  <si>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</si>
  <si>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</si>
  <si>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</si>
  <si>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</si>
  <si>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</si>
  <si>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</si>
  <si>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</si>
  <si>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</si>
  <si>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</si>
  <si>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</si>
  <si>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</si>
  <si>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</si>
  <si>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</si>
  <si>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</si>
  <si>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</si>
  <si>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</si>
  <si>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</si>
  <si>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</si>
  <si>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</si>
  <si>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</si>
  <si>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</si>
  <si>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</si>
  <si>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</si>
  <si>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</si>
  <si>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</si>
  <si>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</si>
  <si>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</si>
  <si>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</si>
  <si>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</si>
  <si>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</si>
  <si>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</si>
  <si>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</si>
  <si>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</si>
  <si>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新潟県　新発田市</t>
  </si>
  <si>
    <t>法非適用</t>
  </si>
  <si>
    <t>下水道事業</t>
  </si>
  <si>
    <t>小規模集合排水処理</t>
  </si>
  <si>
    <t>I3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</si>
  <si>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</si>
  <si>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</si>
  <si>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</si>
  <si>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</si>
  <si>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</si>
  <si>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</si>
  <si>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</si>
  <si>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新発田市の小規模集合排水処理事業は、処理区域が非常に狭く対象戸数が限られてること、当該地区が農村部で排水に不便さを感じない世帯が多く、新規の接続につながらないため、使用料収入が伸びないことが課題となっています。
　「収益的収支比率」は、平成26年度から起債の償還が始まり、平成27年度も100％を下回りました。
　「企業債残高対事業規模比率」は、地方債の償還が進んだものの、料金収入が前年に比べ１割減少したことや、一般会計負担額が大きく減少したことにより、前年に比べ大きく増加しました。水洗化率を向上させることで、改善を図る必要があります。建設費に係る起債の償還は,平成54年に完了する予定です。
　「経費回収率」、「汚水処理原価」は平成24年度以降大きく変動していません。「経費回収率」は、汚水処理費（建設に係る償還金を含む）を、どの程度使用料で賄えているかを表した指標、「汚水処理原価」は汚水1㎥あたりの処理に要した費用（建設費含む）を表した指標で、類似団体と比較すると、「経費回収率」が低く、「汚水処理原価」は高くなっています。これは、新発田市で整備した処理区域内に川が流れており、川を越えるための圧送ポンプの設置が必要であったため、建設費が上がったことが原因と考えられます。
　「水洗化率」は、平成27年度に70％を超えましたが、今後、地域の協力も得ながら、更なる「水洗化率」の向上を図る必要があります。
</t>
    <rPh sb="1" eb="5">
      <t>シバタシ</t>
    </rPh>
    <rPh sb="96" eb="98">
      <t>カダイ</t>
    </rPh>
    <rPh sb="133" eb="134">
      <t>ハジ</t>
    </rPh>
    <rPh sb="137" eb="139">
      <t>ヘイセイ</t>
    </rPh>
    <rPh sb="141" eb="143">
      <t>ネンド</t>
    </rPh>
    <phoneticPr fontId="4"/>
  </si>
  <si>
    <t>　平成23年度から供用開始しており、新しい施設のため、現在のところ老朽化の問題は見られません。
　管渠については、平成21年に敷設しており、法定耐用年数が50年のため、平成71年頃に耐用年数を迎える予定です。
　小規模集合排水処理事業については、現在のところ長寿命化計画の策定は予定していません。</t>
    <phoneticPr fontId="4"/>
  </si>
  <si>
    <t xml:space="preserve">　小規模集合排水という事業自体の特性上、「水洗化率」が100％になっても「経費回収率」はさほど向上しないと考えられます。「経費回収率」については、建設に係る起債の償還が終わり、資本費がなくなったとしても、5～60％にとどまる見込みで、実際には更新に係る費用も出てくることから、更新のスケジュールを計画的に組むことで、将来的には類似団体の平均値である30％程度を目指したいと考えます。
　また、人口減少や節水型機器の普及により、使用料の大幅な増収が見込めないため、効率的な運営による費用の削減を行うことが必要と考えています。
</t>
    <rPh sb="217" eb="219">
      <t>オオハバ</t>
    </rPh>
    <rPh sb="251" eb="253">
      <t>ヒツヨウ</t>
    </rPh>
    <rPh sb="254" eb="255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</si>
</sst>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72824"/>
        <c:axId val="109164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72824"/>
        <c:axId val="109164104"/>
      </c:lineChart>
      <c:dateAx>
        <c:axId val="109172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64104"/>
        <c:crosses val="autoZero"/>
        <c:auto val="1"/>
        <c:lblOffset val="100"/>
        <c:baseTimeUnit val="years"/>
      </c:dateAx>
      <c:valAx>
        <c:axId val="109164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172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99544"/>
        <c:axId val="17647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38.97</c:v>
                </c:pt>
                <c:pt idx="1">
                  <c:v>39.119999999999997</c:v>
                </c:pt>
                <c:pt idx="2">
                  <c:v>41.24</c:v>
                </c:pt>
                <c:pt idx="3">
                  <c:v>43.1</c:v>
                </c:pt>
                <c:pt idx="4">
                  <c:v>40.96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99544"/>
        <c:axId val="176472128"/>
      </c:lineChart>
      <c:dateAx>
        <c:axId val="176199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472128"/>
        <c:crosses val="autoZero"/>
        <c:auto val="1"/>
        <c:lblOffset val="100"/>
        <c:baseTimeUnit val="years"/>
      </c:dateAx>
      <c:valAx>
        <c:axId val="17647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99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55.17</c:v>
                </c:pt>
                <c:pt idx="1">
                  <c:v>55.17</c:v>
                </c:pt>
                <c:pt idx="2">
                  <c:v>67.650000000000006</c:v>
                </c:pt>
                <c:pt idx="3">
                  <c:v>68.75</c:v>
                </c:pt>
                <c:pt idx="4">
                  <c:v>72.73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473304"/>
        <c:axId val="174714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86.89</c:v>
                </c:pt>
                <c:pt idx="1">
                  <c:v>87.79</c:v>
                </c:pt>
                <c:pt idx="2">
                  <c:v>88.34</c:v>
                </c:pt>
                <c:pt idx="3">
                  <c:v>88.02</c:v>
                </c:pt>
                <c:pt idx="4">
                  <c:v>90.64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73304"/>
        <c:axId val="174714136"/>
      </c:lineChart>
      <c:dateAx>
        <c:axId val="176473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714136"/>
        <c:crosses val="autoZero"/>
        <c:auto val="1"/>
        <c:lblOffset val="100"/>
        <c:baseTimeUnit val="years"/>
      </c:dateAx>
      <c:valAx>
        <c:axId val="174714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473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17.350000000000001</c:v>
                </c:pt>
                <c:pt idx="1">
                  <c:v>100</c:v>
                </c:pt>
                <c:pt idx="2">
                  <c:v>100</c:v>
                </c:pt>
                <c:pt idx="3">
                  <c:v>97.07</c:v>
                </c:pt>
                <c:pt idx="4">
                  <c:v>97.01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25248"/>
        <c:axId val="176102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25248"/>
        <c:axId val="176102232"/>
      </c:lineChart>
      <c:dateAx>
        <c:axId val="17552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02232"/>
        <c:crosses val="autoZero"/>
        <c:auto val="1"/>
        <c:lblOffset val="100"/>
        <c:baseTimeUnit val="years"/>
      </c:dateAx>
      <c:valAx>
        <c:axId val="176102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52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90176"/>
        <c:axId val="17619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90176"/>
        <c:axId val="176192608"/>
      </c:lineChart>
      <c:dateAx>
        <c:axId val="17619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92608"/>
        <c:crosses val="autoZero"/>
        <c:auto val="1"/>
        <c:lblOffset val="100"/>
        <c:baseTimeUnit val="years"/>
      </c:dateAx>
      <c:valAx>
        <c:axId val="17619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9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37416"/>
        <c:axId val="176239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37416"/>
        <c:axId val="176239848"/>
      </c:lineChart>
      <c:dateAx>
        <c:axId val="176237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239848"/>
        <c:crosses val="autoZero"/>
        <c:auto val="1"/>
        <c:lblOffset val="100"/>
        <c:baseTimeUnit val="years"/>
      </c:dateAx>
      <c:valAx>
        <c:axId val="176239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237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99936"/>
        <c:axId val="176200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99936"/>
        <c:axId val="176200328"/>
      </c:lineChart>
      <c:dateAx>
        <c:axId val="17619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200328"/>
        <c:crosses val="autoZero"/>
        <c:auto val="1"/>
        <c:lblOffset val="100"/>
        <c:baseTimeUnit val="years"/>
      </c:dateAx>
      <c:valAx>
        <c:axId val="176200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9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01504"/>
        <c:axId val="176201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01504"/>
        <c:axId val="176201896"/>
      </c:lineChart>
      <c:dateAx>
        <c:axId val="17620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201896"/>
        <c:crosses val="autoZero"/>
        <c:auto val="1"/>
        <c:lblOffset val="100"/>
        <c:baseTimeUnit val="years"/>
      </c:dateAx>
      <c:valAx>
        <c:axId val="176201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20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10557.89</c:v>
                </c:pt>
                <c:pt idx="1">
                  <c:v>4130.47</c:v>
                </c:pt>
                <c:pt idx="2">
                  <c:v>5985.57</c:v>
                </c:pt>
                <c:pt idx="3">
                  <c:v>6068.3</c:v>
                </c:pt>
                <c:pt idx="4">
                  <c:v>15173.65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03072"/>
        <c:axId val="176422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2988.96</c:v>
                </c:pt>
                <c:pt idx="1">
                  <c:v>3055.24</c:v>
                </c:pt>
                <c:pt idx="2">
                  <c:v>2574.4699999999998</c:v>
                </c:pt>
                <c:pt idx="3">
                  <c:v>2784</c:v>
                </c:pt>
                <c:pt idx="4">
                  <c:v>3188.44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03072"/>
        <c:axId val="176422840"/>
      </c:lineChart>
      <c:dateAx>
        <c:axId val="17620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422840"/>
        <c:crosses val="autoZero"/>
        <c:auto val="1"/>
        <c:lblOffset val="100"/>
        <c:baseTimeUnit val="years"/>
      </c:dateAx>
      <c:valAx>
        <c:axId val="176422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20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9.7899999999999991</c:v>
                </c:pt>
                <c:pt idx="1">
                  <c:v>17.739999999999998</c:v>
                </c:pt>
                <c:pt idx="2">
                  <c:v>18.37</c:v>
                </c:pt>
                <c:pt idx="3">
                  <c:v>18.29</c:v>
                </c:pt>
                <c:pt idx="4">
                  <c:v>16.579999999999998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424016"/>
        <c:axId val="176424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26.99</c:v>
                </c:pt>
                <c:pt idx="1">
                  <c:v>29.25</c:v>
                </c:pt>
                <c:pt idx="2">
                  <c:v>31.04</c:v>
                </c:pt>
                <c:pt idx="3">
                  <c:v>29.21</c:v>
                </c:pt>
                <c:pt idx="4">
                  <c:v>26.47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24016"/>
        <c:axId val="176424408"/>
      </c:lineChart>
      <c:dateAx>
        <c:axId val="17642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424408"/>
        <c:crosses val="autoZero"/>
        <c:auto val="1"/>
        <c:lblOffset val="100"/>
        <c:baseTimeUnit val="years"/>
      </c:dateAx>
      <c:valAx>
        <c:axId val="176424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42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1641.75</c:v>
                </c:pt>
                <c:pt idx="1">
                  <c:v>953.91</c:v>
                </c:pt>
                <c:pt idx="2">
                  <c:v>907.22</c:v>
                </c:pt>
                <c:pt idx="3">
                  <c:v>922.78</c:v>
                </c:pt>
                <c:pt idx="4">
                  <c:v>1013.96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425584"/>
        <c:axId val="176425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663.6</c:v>
                </c:pt>
                <c:pt idx="1">
                  <c:v>622.30999999999995</c:v>
                </c:pt>
                <c:pt idx="2">
                  <c:v>589.39</c:v>
                </c:pt>
                <c:pt idx="3">
                  <c:v>620.01</c:v>
                </c:pt>
                <c:pt idx="4">
                  <c:v>688.46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25584"/>
        <c:axId val="176425976"/>
      </c:lineChart>
      <c:dateAx>
        <c:axId val="17642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425976"/>
        <c:crosses val="autoZero"/>
        <c:auto val="1"/>
        <c:lblOffset val="100"/>
        <c:baseTimeUnit val="years"/>
      </c:dateAx>
      <c:valAx>
        <c:axId val="176425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42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【2,685.08】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8" zoomScaleNormal="100" workbookViewId="0">
      <selection activeCell="BK74" sqref="BK7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新潟県　新発田市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小規模集合排水処理</v>
      </c>
      <c r="Q8" s="46"/>
      <c r="R8" s="46"/>
      <c r="S8" s="46"/>
      <c r="T8" s="46"/>
      <c r="U8" s="46"/>
      <c r="V8" s="46"/>
      <c r="W8" s="46" t="str">
        <f>データ!L6</f>
        <v>I3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100314</v>
      </c>
      <c r="AM8" s="47"/>
      <c r="AN8" s="47"/>
      <c r="AO8" s="47"/>
      <c r="AP8" s="47"/>
      <c r="AQ8" s="47"/>
      <c r="AR8" s="47"/>
      <c r="AS8" s="47"/>
      <c r="AT8" s="43">
        <f>データ!S6</f>
        <v>533.1</v>
      </c>
      <c r="AU8" s="43"/>
      <c r="AV8" s="43"/>
      <c r="AW8" s="43"/>
      <c r="AX8" s="43"/>
      <c r="AY8" s="43"/>
      <c r="AZ8" s="43"/>
      <c r="BA8" s="43"/>
      <c r="BB8" s="43">
        <f>データ!T6</f>
        <v>188.17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0.03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2980</v>
      </c>
      <c r="AE10" s="47"/>
      <c r="AF10" s="47"/>
      <c r="AG10" s="47"/>
      <c r="AH10" s="47"/>
      <c r="AI10" s="47"/>
      <c r="AJ10" s="47"/>
      <c r="AK10" s="2"/>
      <c r="AL10" s="47">
        <f>データ!U6</f>
        <v>33</v>
      </c>
      <c r="AM10" s="47"/>
      <c r="AN10" s="47"/>
      <c r="AO10" s="47"/>
      <c r="AP10" s="47"/>
      <c r="AQ10" s="47"/>
      <c r="AR10" s="47"/>
      <c r="AS10" s="47"/>
      <c r="AT10" s="43">
        <f>データ!V6</f>
        <v>0.02</v>
      </c>
      <c r="AU10" s="43"/>
      <c r="AV10" s="43"/>
      <c r="AW10" s="43"/>
      <c r="AX10" s="43"/>
      <c r="AY10" s="43"/>
      <c r="AZ10" s="43"/>
      <c r="BA10" s="43"/>
      <c r="BB10" s="43">
        <f>データ!W6</f>
        <v>1650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152064</v>
      </c>
      <c r="D6" s="31">
        <f t="shared" si="3"/>
        <v>47</v>
      </c>
      <c r="E6" s="31">
        <f t="shared" si="3"/>
        <v>17</v>
      </c>
      <c r="F6" s="31">
        <f t="shared" si="3"/>
        <v>9</v>
      </c>
      <c r="G6" s="31">
        <f t="shared" si="3"/>
        <v>0</v>
      </c>
      <c r="H6" s="31" t="str">
        <f t="shared" si="3"/>
        <v>新潟県　新発田市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小規模集合排水処理</v>
      </c>
      <c r="L6" s="31" t="str">
        <f t="shared" si="3"/>
        <v>I3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0.03</v>
      </c>
      <c r="P6" s="32">
        <f t="shared" si="3"/>
        <v>100</v>
      </c>
      <c r="Q6" s="32">
        <f t="shared" si="3"/>
        <v>2980</v>
      </c>
      <c r="R6" s="32">
        <f t="shared" si="3"/>
        <v>100314</v>
      </c>
      <c r="S6" s="32">
        <f t="shared" si="3"/>
        <v>533.1</v>
      </c>
      <c r="T6" s="32">
        <f t="shared" si="3"/>
        <v>188.17</v>
      </c>
      <c r="U6" s="32">
        <f t="shared" si="3"/>
        <v>33</v>
      </c>
      <c r="V6" s="32">
        <f t="shared" si="3"/>
        <v>0.02</v>
      </c>
      <c r="W6" s="32">
        <f t="shared" si="3"/>
        <v>1650</v>
      </c>
      <c r="X6" s="33">
        <f>IF(X7="",NA(),X7)</f>
        <v>17.350000000000001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97.07</v>
      </c>
      <c r="AB6" s="33">
        <f t="shared" si="4"/>
        <v>97.01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10557.89</v>
      </c>
      <c r="BF6" s="33">
        <f t="shared" ref="BF6:BN6" si="7">IF(BF7="",NA(),BF7)</f>
        <v>4130.47</v>
      </c>
      <c r="BG6" s="33">
        <f t="shared" si="7"/>
        <v>5985.57</v>
      </c>
      <c r="BH6" s="33">
        <f t="shared" si="7"/>
        <v>6068.3</v>
      </c>
      <c r="BI6" s="33">
        <f t="shared" si="7"/>
        <v>15173.65</v>
      </c>
      <c r="BJ6" s="33">
        <f t="shared" si="7"/>
        <v>2988.96</v>
      </c>
      <c r="BK6" s="33">
        <f t="shared" si="7"/>
        <v>3055.24</v>
      </c>
      <c r="BL6" s="33">
        <f t="shared" si="7"/>
        <v>2574.4699999999998</v>
      </c>
      <c r="BM6" s="33">
        <f t="shared" si="7"/>
        <v>2784</v>
      </c>
      <c r="BN6" s="33">
        <f t="shared" si="7"/>
        <v>3188.44</v>
      </c>
      <c r="BO6" s="32" t="str">
        <f>IF(BO7="","",IF(BO7="-","【-】","【"&amp;SUBSTITUTE(TEXT(BO7,"#,##0.00"),"-","△")&amp;"】"))</f>
        <v>【2,685.08】</v>
      </c>
      <c r="BP6" s="33">
        <f>IF(BP7="",NA(),BP7)</f>
        <v>9.7899999999999991</v>
      </c>
      <c r="BQ6" s="33">
        <f t="shared" ref="BQ6:BY6" si="8">IF(BQ7="",NA(),BQ7)</f>
        <v>17.739999999999998</v>
      </c>
      <c r="BR6" s="33">
        <f t="shared" si="8"/>
        <v>18.37</v>
      </c>
      <c r="BS6" s="33">
        <f t="shared" si="8"/>
        <v>18.29</v>
      </c>
      <c r="BT6" s="33">
        <f t="shared" si="8"/>
        <v>16.579999999999998</v>
      </c>
      <c r="BU6" s="33">
        <f t="shared" si="8"/>
        <v>26.99</v>
      </c>
      <c r="BV6" s="33">
        <f t="shared" si="8"/>
        <v>29.25</v>
      </c>
      <c r="BW6" s="33">
        <f t="shared" si="8"/>
        <v>31.04</v>
      </c>
      <c r="BX6" s="33">
        <f t="shared" si="8"/>
        <v>29.21</v>
      </c>
      <c r="BY6" s="33">
        <f t="shared" si="8"/>
        <v>26.47</v>
      </c>
      <c r="BZ6" s="32" t="str">
        <f>IF(BZ7="","",IF(BZ7="-","【-】","【"&amp;SUBSTITUTE(TEXT(BZ7,"#,##0.00"),"-","△")&amp;"】"))</f>
        <v>【30.63】</v>
      </c>
      <c r="CA6" s="33">
        <f>IF(CA7="",NA(),CA7)</f>
        <v>1641.75</v>
      </c>
      <c r="CB6" s="33">
        <f t="shared" ref="CB6:CJ6" si="9">IF(CB7="",NA(),CB7)</f>
        <v>953.91</v>
      </c>
      <c r="CC6" s="33">
        <f t="shared" si="9"/>
        <v>907.22</v>
      </c>
      <c r="CD6" s="33">
        <f t="shared" si="9"/>
        <v>922.78</v>
      </c>
      <c r="CE6" s="33">
        <f t="shared" si="9"/>
        <v>1013.96</v>
      </c>
      <c r="CF6" s="33">
        <f t="shared" si="9"/>
        <v>663.6</v>
      </c>
      <c r="CG6" s="33">
        <f t="shared" si="9"/>
        <v>622.30999999999995</v>
      </c>
      <c r="CH6" s="33">
        <f t="shared" si="9"/>
        <v>589.39</v>
      </c>
      <c r="CI6" s="33">
        <f t="shared" si="9"/>
        <v>620.01</v>
      </c>
      <c r="CJ6" s="33">
        <f t="shared" si="9"/>
        <v>688.46</v>
      </c>
      <c r="CK6" s="32" t="str">
        <f>IF(CK7="","",IF(CK7="-","【-】","【"&amp;SUBSTITUTE(TEXT(CK7,"#,##0.00"),"-","△")&amp;"】"))</f>
        <v>【600.63】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38.97</v>
      </c>
      <c r="CR6" s="33">
        <f t="shared" si="10"/>
        <v>39.119999999999997</v>
      </c>
      <c r="CS6" s="33">
        <f t="shared" si="10"/>
        <v>41.24</v>
      </c>
      <c r="CT6" s="33">
        <f t="shared" si="10"/>
        <v>43.1</v>
      </c>
      <c r="CU6" s="33">
        <f t="shared" si="10"/>
        <v>40.96</v>
      </c>
      <c r="CV6" s="32" t="str">
        <f>IF(CV7="","",IF(CV7="-","【-】","【"&amp;SUBSTITUTE(TEXT(CV7,"#,##0.00"),"-","△")&amp;"】"))</f>
        <v>【36.67】</v>
      </c>
      <c r="CW6" s="33">
        <f>IF(CW7="",NA(),CW7)</f>
        <v>55.17</v>
      </c>
      <c r="CX6" s="33">
        <f t="shared" ref="CX6:DF6" si="11">IF(CX7="",NA(),CX7)</f>
        <v>55.17</v>
      </c>
      <c r="CY6" s="33">
        <f t="shared" si="11"/>
        <v>67.650000000000006</v>
      </c>
      <c r="CZ6" s="33">
        <f t="shared" si="11"/>
        <v>68.75</v>
      </c>
      <c r="DA6" s="33">
        <f t="shared" si="11"/>
        <v>72.73</v>
      </c>
      <c r="DB6" s="33">
        <f t="shared" si="11"/>
        <v>86.89</v>
      </c>
      <c r="DC6" s="33">
        <f t="shared" si="11"/>
        <v>87.79</v>
      </c>
      <c r="DD6" s="33">
        <f t="shared" si="11"/>
        <v>88.34</v>
      </c>
      <c r="DE6" s="33">
        <f t="shared" si="11"/>
        <v>88.02</v>
      </c>
      <c r="DF6" s="33">
        <f t="shared" si="11"/>
        <v>90.64</v>
      </c>
      <c r="DG6" s="32" t="str">
        <f>IF(DG7="","",IF(DG7="-","【-】","【"&amp;SUBSTITUTE(TEXT(DG7,"#,##0.00"),"-","△")&amp;"】"))</f>
        <v>【89.35】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3">
        <f t="shared" si="14"/>
        <v>0.51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2015</v>
      </c>
      <c r="C7" s="35">
        <v>152064</v>
      </c>
      <c r="D7" s="35">
        <v>47</v>
      </c>
      <c r="E7" s="35">
        <v>17</v>
      </c>
      <c r="F7" s="35">
        <v>9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0.03</v>
      </c>
      <c r="P7" s="36">
        <v>100</v>
      </c>
      <c r="Q7" s="36">
        <v>2980</v>
      </c>
      <c r="R7" s="36">
        <v>100314</v>
      </c>
      <c r="S7" s="36">
        <v>533.1</v>
      </c>
      <c r="T7" s="36">
        <v>188.17</v>
      </c>
      <c r="U7" s="36">
        <v>33</v>
      </c>
      <c r="V7" s="36">
        <v>0.02</v>
      </c>
      <c r="W7" s="36">
        <v>1650</v>
      </c>
      <c r="X7" s="36">
        <v>17.350000000000001</v>
      </c>
      <c r="Y7" s="36">
        <v>100</v>
      </c>
      <c r="Z7" s="36">
        <v>100</v>
      </c>
      <c r="AA7" s="36">
        <v>97.07</v>
      </c>
      <c r="AB7" s="36">
        <v>97.01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10557.89</v>
      </c>
      <c r="BF7" s="36">
        <v>4130.47</v>
      </c>
      <c r="BG7" s="36">
        <v>5985.57</v>
      </c>
      <c r="BH7" s="36">
        <v>6068.3</v>
      </c>
      <c r="BI7" s="36">
        <v>15173.65</v>
      </c>
      <c r="BJ7" s="36">
        <v>2988.96</v>
      </c>
      <c r="BK7" s="36">
        <v>3055.24</v>
      </c>
      <c r="BL7" s="36">
        <v>2574.4699999999998</v>
      </c>
      <c r="BM7" s="36">
        <v>2784</v>
      </c>
      <c r="BN7" s="36">
        <v>3188.44</v>
      </c>
      <c r="BO7" s="36">
        <v>2685.08</v>
      </c>
      <c r="BP7" s="36">
        <v>9.7899999999999991</v>
      </c>
      <c r="BQ7" s="36">
        <v>17.739999999999998</v>
      </c>
      <c r="BR7" s="36">
        <v>18.37</v>
      </c>
      <c r="BS7" s="36">
        <v>18.29</v>
      </c>
      <c r="BT7" s="36">
        <v>16.579999999999998</v>
      </c>
      <c r="BU7" s="36">
        <v>26.99</v>
      </c>
      <c r="BV7" s="36">
        <v>29.25</v>
      </c>
      <c r="BW7" s="36">
        <v>31.04</v>
      </c>
      <c r="BX7" s="36">
        <v>29.21</v>
      </c>
      <c r="BY7" s="36">
        <v>26.47</v>
      </c>
      <c r="BZ7" s="36">
        <v>30.63</v>
      </c>
      <c r="CA7" s="36">
        <v>1641.75</v>
      </c>
      <c r="CB7" s="36">
        <v>953.91</v>
      </c>
      <c r="CC7" s="36">
        <v>907.22</v>
      </c>
      <c r="CD7" s="36">
        <v>922.78</v>
      </c>
      <c r="CE7" s="36">
        <v>1013.96</v>
      </c>
      <c r="CF7" s="36">
        <v>663.6</v>
      </c>
      <c r="CG7" s="36">
        <v>622.30999999999995</v>
      </c>
      <c r="CH7" s="36">
        <v>589.39</v>
      </c>
      <c r="CI7" s="36">
        <v>620.01</v>
      </c>
      <c r="CJ7" s="36">
        <v>688.46</v>
      </c>
      <c r="CK7" s="36">
        <v>600.63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38.97</v>
      </c>
      <c r="CR7" s="36">
        <v>39.119999999999997</v>
      </c>
      <c r="CS7" s="36">
        <v>41.24</v>
      </c>
      <c r="CT7" s="36">
        <v>43.1</v>
      </c>
      <c r="CU7" s="36">
        <v>40.96</v>
      </c>
      <c r="CV7" s="36">
        <v>36.67</v>
      </c>
      <c r="CW7" s="36">
        <v>55.17</v>
      </c>
      <c r="CX7" s="36">
        <v>55.17</v>
      </c>
      <c r="CY7" s="36">
        <v>67.650000000000006</v>
      </c>
      <c r="CZ7" s="36">
        <v>68.75</v>
      </c>
      <c r="DA7" s="36">
        <v>72.73</v>
      </c>
      <c r="DB7" s="36">
        <v>86.89</v>
      </c>
      <c r="DC7" s="36">
        <v>87.79</v>
      </c>
      <c r="DD7" s="36">
        <v>88.34</v>
      </c>
      <c r="DE7" s="36">
        <v>88.02</v>
      </c>
      <c r="DF7" s="36">
        <v>90.64</v>
      </c>
      <c r="DG7" s="36">
        <v>89.35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0.51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新発田市</cp:lastModifiedBy>
  <cp:lastPrinted>2017-02-12T23:53:44Z</cp:lastPrinted>
  <dcterms:created xsi:type="dcterms:W3CDTF">2017-02-08T03:20:19Z</dcterms:created>
  <dcterms:modified xsi:type="dcterms:W3CDTF">2017-02-12T23:53:47Z</dcterms:modified>
  <cp:category/>
</cp:coreProperties>
</file>