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ibatasvfl\財務課\01財務共通\H28財務共通\2808財政運営\280870公営事業・第三セクター\公営企業\20170126_地方公営企業に係る「経営比較分析表」の分析表について\03 各課回答\"/>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P6" i="5"/>
  <c r="O6" i="5"/>
  <c r="N6" i="5"/>
  <c r="M6" i="5"/>
  <c r="L6" i="5"/>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Y8" i="4"/>
  <c r="AI8" i="4"/>
  <c r="Z8" i="4"/>
  <c r="R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<sst xmlns="http://schemas.openxmlformats.org/spreadsheetml/2006/main" count="217" uniqueCount="107">
  <si>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</si>
  <si>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</si>
  <si>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</si>
  <si>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</si>
  <si>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</si>
  <si>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</si>
  <si>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</si>
  <si>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</si>
  <si>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</si>
  <si>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</si>
  <si>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</si>
  <si>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</si>
  <si>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</si>
  <si>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</si>
  <si>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</si>
  <si>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</si>
  <si>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</si>
  <si>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</si>
  <si>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</si>
  <si>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</si>
  <si>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</si>
  <si>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</si>
  <si>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</si>
  <si>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</si>
  <si>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</si>
  <si>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</si>
  <si>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</si>
  <si>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</si>
  <si>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</si>
  <si>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</si>
  <si>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</si>
  <si>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</si>
  <si>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</si>
  <si>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</si>
  <si>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</si>
  <si>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</si>
  <si>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</si>
  <si>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</si>
  <si>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</si>
  <si>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</si>
  <si>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</si>
  <si>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</si>
  <si>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</si>
  <si>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</si>
  <si>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</si>
  <si>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</si>
  <si>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</si>
  <si>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</si>
  <si>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</si>
  <si>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</si>
  <si>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</si>
  <si>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</si>
  <si>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</si>
  <si>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</si>
  <si>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</si>
  <si>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</si>
  <si>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</si>
  <si>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</si>
  <si>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</si>
  <si>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</si>
  <si>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</si>
  <si>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</si>
  <si>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</si>
  <si>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</si>
  <si>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</si>
  <si>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</si>
  <si>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</si>
  <si>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</si>
  <si>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</si>
  <si>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</si>
  <si>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</si>
  <si>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</si>
  <si>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</si>
  <si>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</si>
  <si>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</si>
  <si>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</si>
  <si>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</si>
  <si>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</si>
  <si>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</si>
  <si>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</si>
  <si>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</si>
  <si>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</si>
  <si>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</si>
  <si>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</si>
  <si>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</si>
  <si>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</si>
  <si>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</si>
  <si>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</si>
  <si>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</si>
  <si>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</si>
  <si>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</si>
  <si>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</si>
  <si>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</si>
  <si>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新発田市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</si>
  <si>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</si>
  <si>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</si>
  <si>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</si>
  <si>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</si>
  <si>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</si>
  <si>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</si>
  <si>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</si>
  <si>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</si>
  <si>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</si>
  <si>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</si>
  <si>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経年化率」が高いということは、法定耐用年数を超えた管路を多く保有していることを示しています。また、「管路更新率」は管路の更新ペースを示しており、管路更新率が1％の場合、全ての管路を更新するのに100年かかるペースとなります（最長の管路法定耐用年数は40年）。市の平成27年度値で考えると、約192年かかる更新ペースであり、類似団体と比較しても低いと言えます。
　「管路経年化率」が高く、かつ、「管路更新率」が低いことは、老朽化した管路が多いものの、必要な管路の更新が進んでいないと判断できます。
　施設・管路等の資産の老朽化度合を示す「有形固定資産減価償却率」は、今後も上昇する見込みであり、必要な更新を行うための財源の確保、一層の経営改善の実施及び投資計画等の検証が必要となります。</t>
    <phoneticPr fontId="4"/>
  </si>
  <si>
    <t>　「経常収支比率」・「料金回収率」・「給水原価」の値から、現在の収支や給水原価については、類似団体平均値と同等か良い値を示しています。しかし、「企業債残高対給水収益比率」、「流動比率」、「管路経年化比率」及び「管路更新率」を見ると、給水収益の割に企業債残高が多いこと、現金等の流動資産が少ないこと及び法定耐用年数経過資産が多い割に必要な投資ができていないことが分かります。つまり、必要な投資を先送りにして、現在の健全性を維持しているとも読み取ることができます。
　水道事業は、将来にわたって持続していかなければならない事業であります。市では、現状の把握・分析を行い、当面の間に取組む事項、方策をまとめた新発田市水道ビジョン（平成28～35年度）を作成しました。今後もお客様の理解・協力を得ながら、より良い水道事業の運営を目指していきます。</t>
    <rPh sb="35" eb="37">
      <t>キュウスイ</t>
    </rPh>
    <rPh sb="37" eb="39">
      <t>ゲンカ</t>
    </rPh>
    <rPh sb="319" eb="321">
      <t>ネンド</t>
    </rPh>
    <rPh sb="357" eb="359">
      <t>ウンエイ</t>
    </rPh>
    <phoneticPr fontId="4"/>
  </si>
  <si>
    <t>　「経常収支比率」を見ると、平成26年度に大幅な改善傾向を示しています。これは平成26年度に会計基準の見直しが行われたことが影響しており、類似団体平均値も同様な改善傾向を示していることから、全国的な傾向であることが分かります。
　人口減少などの影響から、給水収益は減少傾向であるものの、「累積欠損」がないことの他、「給水原価」が類似団体平均値よりも低いということは、これまでの経営改善に向けた取組が成果を上げていると言えます。
　「流動比率」が平成26年度以降低い状況が続いています。これは、会計基準の見直しによって、これまで借入資本金に計上していた企業債を負債に計上したことが要因ですが、短期支払に対応できるよう早急に改善を図る必要性があると判断されます。
　「企業債残高対給水収益比率」の値が高い状況にあります。これは水道未普及地域解消を目的に、平成13～24年度にわたって拡張事業を実施した際に借入れた企業債が要因です。企業債残高のピークは過ぎ、今後は減少していく見込みですが、当市の料金水準の適正性を検討する必要があります。
　「施設利用率」及び「有収率」の値が類似団体平均値よりも低い値を示しています。これは、投資した施設が遊休状態にあることや漏水等によって施設の稼働状況が収益に反映されていないことを意味します。施設・管路等の更新期に合わせ、適正な規模への見直しや、管路等の計画的な入替えを検討する必要があります。</t>
    <rPh sb="232" eb="234">
      <t>ジョウキョウ</t>
    </rPh>
    <rPh sb="235" eb="236">
      <t>ツヅ</t>
    </rPh>
    <rPh sb="246" eb="248">
      <t>カイケイ</t>
    </rPh>
    <rPh sb="248" eb="250">
      <t>キジュン</t>
    </rPh>
    <rPh sb="251" eb="253">
      <t>ミナオ</t>
    </rPh>
    <rPh sb="263" eb="265">
      <t>カリイレ</t>
    </rPh>
    <rPh sb="265" eb="268">
      <t>シホンキン</t>
    </rPh>
    <rPh sb="269" eb="271">
      <t>ケイジョウ</t>
    </rPh>
    <rPh sb="275" eb="277">
      <t>キギョウ</t>
    </rPh>
    <rPh sb="277" eb="278">
      <t>サイ</t>
    </rPh>
    <rPh sb="279" eb="281">
      <t>フサイ</t>
    </rPh>
    <rPh sb="282" eb="284">
      <t>ケイジョウ</t>
    </rPh>
    <rPh sb="289" eb="291">
      <t>ヨウイン</t>
    </rPh>
    <rPh sb="332" eb="334">
      <t>キギョウ</t>
    </rPh>
    <rPh sb="334" eb="335">
      <t>サイ</t>
    </rPh>
    <rPh sb="335" eb="337">
      <t>ザンダカ</t>
    </rPh>
    <rPh sb="337" eb="338">
      <t>タイ</t>
    </rPh>
    <rPh sb="338" eb="340">
      <t>キュウスイ</t>
    </rPh>
    <rPh sb="340" eb="342">
      <t>シュウエキ</t>
    </rPh>
    <rPh sb="342" eb="344">
      <t>ヒリツ</t>
    </rPh>
    <rPh sb="346" eb="347">
      <t>アタイ</t>
    </rPh>
    <rPh sb="497" eb="498">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</si>
</sst>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0.67</c:v>
                </c:pt>
                <c:pt idx="1">
                  <c:v>0.6</c:v>
                </c:pt>
                <c:pt idx="2">
                  <c:v>0.55000000000000004</c:v>
                </c:pt>
                <c:pt idx="3">
                  <c:v>0.75</c:v>
                </c:pt>
                <c:pt idx="4">
                  <c:v>0.52</c:v>
                </c:pt>
              </c:numCache>
            </c:numRef>
          </c:val>
        </c:ser>
        <c:dLbls>
          <c:showLegendKey val="0"/>
          <c:showVal val="0"/>
          <c:showCatName val="0"/>
          <c:showSerName val="0"/>
          <c:showPercent val="0"/>
          <c:showBubbleSize val="0"/>
        </c:dLbls>
        <c:gapWidth val="150"/>
        <c:axId val="135258072"/>
        <c:axId val="107131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35258072"/>
        <c:axId val="107131064"/>
      </c:lineChart>
      <c:dateAx>
        <c:axId val="135258072"/>
        <c:scaling>
          <c:orientation val="minMax"/>
        </c:scaling>
        <c:delete val="1"/>
        <c:axPos val="b"/>
        <c:numFmt formatCode="ge" sourceLinked="1"/>
        <c:majorTickMark val="none"/>
        <c:minorTickMark val="none"/>
        <c:tickLblPos val="none"/>
        <c:crossAx val="107131064"/>
        <c:crosses val="autoZero"/>
        <c:auto val="1"/>
        <c:lblOffset val="100"/>
        <c:baseTimeUnit val="years"/>
      </c:dateAx>
      <c:valAx>
        <c:axId val="10713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5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56.93</c:v>
                </c:pt>
                <c:pt idx="1">
                  <c:v>56.55</c:v>
                </c:pt>
                <c:pt idx="2">
                  <c:v>55.18</c:v>
                </c:pt>
                <c:pt idx="3">
                  <c:v>54.29</c:v>
                </c:pt>
                <c:pt idx="4">
                  <c:v>54.81</c:v>
                </c:pt>
              </c:numCache>
            </c:numRef>
          </c:val>
        </c:ser>
        <c:dLbls>
          <c:showLegendKey val="0"/>
          <c:showVal val="0"/>
          <c:showCatName val="0"/>
          <c:showSerName val="0"/>
          <c:showPercent val="0"/>
          <c:showBubbleSize val="0"/>
        </c:dLbls>
        <c:gapWidth val="150"/>
        <c:axId val="134868096"/>
        <c:axId val="13486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34868096"/>
        <c:axId val="134867704"/>
      </c:lineChart>
      <c:dateAx>
        <c:axId val="134868096"/>
        <c:scaling>
          <c:orientation val="minMax"/>
        </c:scaling>
        <c:delete val="1"/>
        <c:axPos val="b"/>
        <c:numFmt formatCode="ge" sourceLinked="1"/>
        <c:majorTickMark val="none"/>
        <c:minorTickMark val="none"/>
        <c:tickLblPos val="none"/>
        <c:crossAx val="134867704"/>
        <c:crosses val="autoZero"/>
        <c:auto val="1"/>
        <c:lblOffset val="100"/>
        <c:baseTimeUnit val="years"/>
      </c:dateAx>
      <c:valAx>
        <c:axId val="13486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85.79</c:v>
                </c:pt>
                <c:pt idx="1">
                  <c:v>87.38</c:v>
                </c:pt>
                <c:pt idx="2">
                  <c:v>87.78</c:v>
                </c:pt>
                <c:pt idx="3">
                  <c:v>87.29</c:v>
                </c:pt>
                <c:pt idx="4">
                  <c:v>85.78</c:v>
                </c:pt>
              </c:numCache>
            </c:numRef>
          </c:val>
        </c:ser>
        <c:dLbls>
          <c:showLegendKey val="0"/>
          <c:showVal val="0"/>
          <c:showCatName val="0"/>
          <c:showSerName val="0"/>
          <c:showPercent val="0"/>
          <c:showBubbleSize val="0"/>
        </c:dLbls>
        <c:gapWidth val="150"/>
        <c:axId val="137066136"/>
        <c:axId val="13706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37066136"/>
        <c:axId val="137066528"/>
      </c:lineChart>
      <c:dateAx>
        <c:axId val="137066136"/>
        <c:scaling>
          <c:orientation val="minMax"/>
        </c:scaling>
        <c:delete val="1"/>
        <c:axPos val="b"/>
        <c:numFmt formatCode="ge" sourceLinked="1"/>
        <c:majorTickMark val="none"/>
        <c:minorTickMark val="none"/>
        <c:tickLblPos val="none"/>
        <c:crossAx val="137066528"/>
        <c:crosses val="autoZero"/>
        <c:auto val="1"/>
        <c:lblOffset val="100"/>
        <c:baseTimeUnit val="years"/>
      </c:dateAx>
      <c:valAx>
        <c:axId val="1370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06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103.85</c:v>
                </c:pt>
                <c:pt idx="1">
                  <c:v>103.48</c:v>
                </c:pt>
                <c:pt idx="2">
                  <c:v>100.38</c:v>
                </c:pt>
                <c:pt idx="3">
                  <c:v>111.86</c:v>
                </c:pt>
                <c:pt idx="4">
                  <c:v>109.89</c:v>
                </c:pt>
              </c:numCache>
            </c:numRef>
          </c:val>
        </c:ser>
        <c:dLbls>
          <c:showLegendKey val="0"/>
          <c:showVal val="0"/>
          <c:showCatName val="0"/>
          <c:showSerName val="0"/>
          <c:showPercent val="0"/>
          <c:showBubbleSize val="0"/>
        </c:dLbls>
        <c:gapWidth val="150"/>
        <c:axId val="136178160"/>
        <c:axId val="13620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36178160"/>
        <c:axId val="136205024"/>
      </c:lineChart>
      <c:dateAx>
        <c:axId val="136178160"/>
        <c:scaling>
          <c:orientation val="minMax"/>
        </c:scaling>
        <c:delete val="1"/>
        <c:axPos val="b"/>
        <c:numFmt formatCode="ge" sourceLinked="1"/>
        <c:majorTickMark val="none"/>
        <c:minorTickMark val="none"/>
        <c:tickLblPos val="none"/>
        <c:crossAx val="136205024"/>
        <c:crosses val="autoZero"/>
        <c:auto val="1"/>
        <c:lblOffset val="100"/>
        <c:baseTimeUnit val="years"/>
      </c:dateAx>
      <c:valAx>
        <c:axId val="136205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617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39.299999999999997</c:v>
                </c:pt>
                <c:pt idx="1">
                  <c:v>40.43</c:v>
                </c:pt>
                <c:pt idx="2">
                  <c:v>42.33</c:v>
                </c:pt>
                <c:pt idx="3">
                  <c:v>43.23</c:v>
                </c:pt>
                <c:pt idx="4">
                  <c:v>44.79</c:v>
                </c:pt>
              </c:numCache>
            </c:numRef>
          </c:val>
        </c:ser>
        <c:dLbls>
          <c:showLegendKey val="0"/>
          <c:showVal val="0"/>
          <c:showCatName val="0"/>
          <c:showSerName val="0"/>
          <c:showPercent val="0"/>
          <c:showBubbleSize val="0"/>
        </c:dLbls>
        <c:gapWidth val="150"/>
        <c:axId val="136212728"/>
        <c:axId val="1362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36212728"/>
        <c:axId val="136261888"/>
      </c:lineChart>
      <c:dateAx>
        <c:axId val="136212728"/>
        <c:scaling>
          <c:orientation val="minMax"/>
        </c:scaling>
        <c:delete val="1"/>
        <c:axPos val="b"/>
        <c:numFmt formatCode="ge" sourceLinked="1"/>
        <c:majorTickMark val="none"/>
        <c:minorTickMark val="none"/>
        <c:tickLblPos val="none"/>
        <c:crossAx val="136261888"/>
        <c:crosses val="autoZero"/>
        <c:auto val="1"/>
        <c:lblOffset val="100"/>
        <c:baseTimeUnit val="years"/>
      </c:dateAx>
      <c:valAx>
        <c:axId val="1362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1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12.63</c:v>
                </c:pt>
                <c:pt idx="1">
                  <c:v>12.83</c:v>
                </c:pt>
                <c:pt idx="2">
                  <c:v>15.62</c:v>
                </c:pt>
                <c:pt idx="3">
                  <c:v>16.920000000000002</c:v>
                </c:pt>
                <c:pt idx="4">
                  <c:v>16.16</c:v>
                </c:pt>
              </c:numCache>
            </c:numRef>
          </c:val>
        </c:ser>
        <c:dLbls>
          <c:showLegendKey val="0"/>
          <c:showVal val="0"/>
          <c:showCatName val="0"/>
          <c:showSerName val="0"/>
          <c:showPercent val="0"/>
          <c:showBubbleSize val="0"/>
        </c:dLbls>
        <c:gapWidth val="150"/>
        <c:axId val="136289672"/>
        <c:axId val="13636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36289672"/>
        <c:axId val="136368016"/>
      </c:lineChart>
      <c:dateAx>
        <c:axId val="136289672"/>
        <c:scaling>
          <c:orientation val="minMax"/>
        </c:scaling>
        <c:delete val="1"/>
        <c:axPos val="b"/>
        <c:numFmt formatCode="ge" sourceLinked="1"/>
        <c:majorTickMark val="none"/>
        <c:minorTickMark val="none"/>
        <c:tickLblPos val="none"/>
        <c:crossAx val="136368016"/>
        <c:crosses val="autoZero"/>
        <c:auto val="1"/>
        <c:lblOffset val="100"/>
        <c:baseTimeUnit val="years"/>
      </c:dateAx>
      <c:valAx>
        <c:axId val="13636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8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6302560"/>
        <c:axId val="136302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36302560"/>
        <c:axId val="136302952"/>
      </c:lineChart>
      <c:dateAx>
        <c:axId val="136302560"/>
        <c:scaling>
          <c:orientation val="minMax"/>
        </c:scaling>
        <c:delete val="1"/>
        <c:axPos val="b"/>
        <c:numFmt formatCode="ge" sourceLinked="1"/>
        <c:majorTickMark val="none"/>
        <c:minorTickMark val="none"/>
        <c:tickLblPos val="none"/>
        <c:crossAx val="136302952"/>
        <c:crosses val="autoZero"/>
        <c:auto val="1"/>
        <c:lblOffset val="100"/>
        <c:baseTimeUnit val="years"/>
      </c:dateAx>
      <c:valAx>
        <c:axId val="136302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63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328.95</c:v>
                </c:pt>
                <c:pt idx="1">
                  <c:v>259.81</c:v>
                </c:pt>
                <c:pt idx="2">
                  <c:v>323.67</c:v>
                </c:pt>
                <c:pt idx="3">
                  <c:v>91.91</c:v>
                </c:pt>
                <c:pt idx="4">
                  <c:v>113.54</c:v>
                </c:pt>
              </c:numCache>
            </c:numRef>
          </c:val>
        </c:ser>
        <c:dLbls>
          <c:showLegendKey val="0"/>
          <c:showVal val="0"/>
          <c:showCatName val="0"/>
          <c:showSerName val="0"/>
          <c:showPercent val="0"/>
          <c:showBubbleSize val="0"/>
        </c:dLbls>
        <c:gapWidth val="150"/>
        <c:axId val="136304128"/>
        <c:axId val="136304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36304128"/>
        <c:axId val="136304520"/>
      </c:lineChart>
      <c:dateAx>
        <c:axId val="136304128"/>
        <c:scaling>
          <c:orientation val="minMax"/>
        </c:scaling>
        <c:delete val="1"/>
        <c:axPos val="b"/>
        <c:numFmt formatCode="ge" sourceLinked="1"/>
        <c:majorTickMark val="none"/>
        <c:minorTickMark val="none"/>
        <c:tickLblPos val="none"/>
        <c:crossAx val="136304520"/>
        <c:crosses val="autoZero"/>
        <c:auto val="1"/>
        <c:lblOffset val="100"/>
        <c:baseTimeUnit val="years"/>
      </c:dateAx>
      <c:valAx>
        <c:axId val="136304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63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451.2</c:v>
                </c:pt>
                <c:pt idx="1">
                  <c:v>432.03</c:v>
                </c:pt>
                <c:pt idx="2">
                  <c:v>418.27</c:v>
                </c:pt>
                <c:pt idx="3">
                  <c:v>419.07</c:v>
                </c:pt>
                <c:pt idx="4">
                  <c:v>411.75</c:v>
                </c:pt>
              </c:numCache>
            </c:numRef>
          </c:val>
        </c:ser>
        <c:dLbls>
          <c:showLegendKey val="0"/>
          <c:showVal val="0"/>
          <c:showCatName val="0"/>
          <c:showSerName val="0"/>
          <c:showPercent val="0"/>
          <c:showBubbleSize val="0"/>
        </c:dLbls>
        <c:gapWidth val="150"/>
        <c:axId val="136534240"/>
        <c:axId val="13653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36534240"/>
        <c:axId val="136534632"/>
      </c:lineChart>
      <c:dateAx>
        <c:axId val="136534240"/>
        <c:scaling>
          <c:orientation val="minMax"/>
        </c:scaling>
        <c:delete val="1"/>
        <c:axPos val="b"/>
        <c:numFmt formatCode="ge" sourceLinked="1"/>
        <c:majorTickMark val="none"/>
        <c:minorTickMark val="none"/>
        <c:tickLblPos val="none"/>
        <c:crossAx val="136534632"/>
        <c:crosses val="autoZero"/>
        <c:auto val="1"/>
        <c:lblOffset val="100"/>
        <c:baseTimeUnit val="years"/>
      </c:dateAx>
      <c:valAx>
        <c:axId val="136534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65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99.9</c:v>
                </c:pt>
                <c:pt idx="1">
                  <c:v>99.62</c:v>
                </c:pt>
                <c:pt idx="2">
                  <c:v>96</c:v>
                </c:pt>
                <c:pt idx="3">
                  <c:v>108.36</c:v>
                </c:pt>
                <c:pt idx="4">
                  <c:v>106.54</c:v>
                </c:pt>
              </c:numCache>
            </c:numRef>
          </c:val>
        </c:ser>
        <c:dLbls>
          <c:showLegendKey val="0"/>
          <c:showVal val="0"/>
          <c:showCatName val="0"/>
          <c:showSerName val="0"/>
          <c:showPercent val="0"/>
          <c:showBubbleSize val="0"/>
        </c:dLbls>
        <c:gapWidth val="150"/>
        <c:axId val="136302168"/>
        <c:axId val="1365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36302168"/>
        <c:axId val="136535808"/>
      </c:lineChart>
      <c:dateAx>
        <c:axId val="136302168"/>
        <c:scaling>
          <c:orientation val="minMax"/>
        </c:scaling>
        <c:delete val="1"/>
        <c:axPos val="b"/>
        <c:numFmt formatCode="ge" sourceLinked="1"/>
        <c:majorTickMark val="none"/>
        <c:minorTickMark val="none"/>
        <c:tickLblPos val="none"/>
        <c:crossAx val="136535808"/>
        <c:crosses val="autoZero"/>
        <c:auto val="1"/>
        <c:lblOffset val="100"/>
        <c:baseTimeUnit val="years"/>
      </c:dateAx>
      <c:valAx>
        <c:axId val="1365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0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166.3</c:v>
                </c:pt>
                <c:pt idx="1">
                  <c:v>166.82</c:v>
                </c:pt>
                <c:pt idx="2">
                  <c:v>173.04</c:v>
                </c:pt>
                <c:pt idx="3">
                  <c:v>152.94999999999999</c:v>
                </c:pt>
                <c:pt idx="4">
                  <c:v>155.6</c:v>
                </c:pt>
              </c:numCache>
            </c:numRef>
          </c:val>
        </c:ser>
        <c:dLbls>
          <c:showLegendKey val="0"/>
          <c:showVal val="0"/>
          <c:showCatName val="0"/>
          <c:showSerName val="0"/>
          <c:showPercent val="0"/>
          <c:showBubbleSize val="0"/>
        </c:dLbls>
        <c:gapWidth val="150"/>
        <c:axId val="136536984"/>
        <c:axId val="13653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36536984"/>
        <c:axId val="136537376"/>
      </c:lineChart>
      <c:dateAx>
        <c:axId val="136536984"/>
        <c:scaling>
          <c:orientation val="minMax"/>
        </c:scaling>
        <c:delete val="1"/>
        <c:axPos val="b"/>
        <c:numFmt formatCode="ge" sourceLinked="1"/>
        <c:majorTickMark val="none"/>
        <c:minorTickMark val="none"/>
        <c:tickLblPos val="none"/>
        <c:crossAx val="136537376"/>
        <c:crosses val="autoZero"/>
        <c:auto val="1"/>
        <c:lblOffset val="100"/>
        <c:baseTimeUnit val="years"/>
      </c:dateAx>
      <c:valAx>
        <c:axId val="1365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3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S20"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新潟県　新発田市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100314</v>
      </c>
      <c r="AJ8" s="56"/>
      <c r="AK8" s="56"/>
      <c r="AL8" s="56"/>
      <c r="AM8" s="56"/>
      <c r="AN8" s="56"/>
      <c r="AO8" s="56"/>
      <c r="AP8" s="57"/>
      <c r="AQ8" s="47">
        <f>データ!R6</f>
        <v>533.1</v>
      </c>
      <c r="AR8" s="47"/>
      <c r="AS8" s="47"/>
      <c r="AT8" s="47"/>
      <c r="AU8" s="47"/>
      <c r="AV8" s="47"/>
      <c r="AW8" s="47"/>
      <c r="AX8" s="47"/>
      <c r="AY8" s="47">
        <f>データ!S6</f>
        <v>188.17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59.63</v>
      </c>
      <c r="K10" s="47"/>
      <c r="L10" s="47"/>
      <c r="M10" s="47"/>
      <c r="N10" s="47"/>
      <c r="O10" s="47"/>
      <c r="P10" s="47"/>
      <c r="Q10" s="47"/>
      <c r="R10" s="47">
        <f>データ!O6</f>
        <v>96.77</v>
      </c>
      <c r="S10" s="47"/>
      <c r="T10" s="47"/>
      <c r="U10" s="47"/>
      <c r="V10" s="47"/>
      <c r="W10" s="47"/>
      <c r="X10" s="47"/>
      <c r="Y10" s="47"/>
      <c r="Z10" s="78">
        <f>データ!P6</f>
        <v>2813</v>
      </c>
      <c r="AA10" s="78"/>
      <c r="AB10" s="78"/>
      <c r="AC10" s="78"/>
      <c r="AD10" s="78"/>
      <c r="AE10" s="78"/>
      <c r="AF10" s="78"/>
      <c r="AG10" s="78"/>
      <c r="AH10" s="2"/>
      <c r="AI10" s="78">
        <f>データ!T6</f>
        <v>92049</v>
      </c>
      <c r="AJ10" s="78"/>
      <c r="AK10" s="78"/>
      <c r="AL10" s="78"/>
      <c r="AM10" s="78"/>
      <c r="AN10" s="78"/>
      <c r="AO10" s="78"/>
      <c r="AP10" s="78"/>
      <c r="AQ10" s="47">
        <f>データ!U6</f>
        <v>182.74</v>
      </c>
      <c r="AR10" s="47"/>
      <c r="AS10" s="47"/>
      <c r="AT10" s="47"/>
      <c r="AU10" s="47"/>
      <c r="AV10" s="47"/>
      <c r="AW10" s="47"/>
      <c r="AX10" s="47"/>
      <c r="AY10" s="47">
        <f>データ!V6</f>
        <v>503.72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152064</v>
      </c>
      <c r="D6" s="31">
        <f t="shared" si="3"/>
        <v>46</v>
      </c>
      <c r="E6" s="31">
        <f t="shared" si="3"/>
        <v>1</v>
      </c>
      <c r="F6" s="31">
        <f t="shared" si="3"/>
        <v>0</v>
      </c>
      <c r="G6" s="31">
        <f t="shared" si="3"/>
        <v>1</v>
      </c>
      <c r="H6" s="31" t="str">
        <f t="shared" si="3"/>
        <v>新潟県　新発田市</v>
      </c>
      <c r="I6" s="31" t="str">
        <f t="shared" si="3"/>
        <v>法適用</v>
      </c>
      <c r="J6" s="31" t="str">
        <f t="shared" si="3"/>
        <v>水道事業</v>
      </c>
      <c r="K6" s="31" t="str">
        <f t="shared" si="3"/>
        <v>末端給水事業</v>
      </c>
      <c r="L6" s="31" t="str">
        <f t="shared" si="3"/>
        <v>A4</v>
      </c>
      <c r="M6" s="32" t="str">
        <f t="shared" si="3"/>
        <v>-</v>
      </c>
      <c r="N6" s="32">
        <f t="shared" si="3"/>
        <v>59.63</v>
      </c>
      <c r="O6" s="32">
        <f t="shared" si="3"/>
        <v>96.77</v>
      </c>
      <c r="P6" s="32">
        <f t="shared" si="3"/>
        <v>2813</v>
      </c>
      <c r="Q6" s="32">
        <f t="shared" si="3"/>
        <v>100314</v>
      </c>
      <c r="R6" s="32">
        <f t="shared" si="3"/>
        <v>533.1</v>
      </c>
      <c r="S6" s="32">
        <f t="shared" si="3"/>
        <v>188.17</v>
      </c>
      <c r="T6" s="32">
        <f t="shared" si="3"/>
        <v>92049</v>
      </c>
      <c r="U6" s="32">
        <f t="shared" si="3"/>
        <v>182.74</v>
      </c>
      <c r="V6" s="32">
        <f t="shared" si="3"/>
        <v>503.72</v>
      </c>
      <c r="W6" s="33">
        <f>IF(W7="",NA(),W7)</f>
        <v>103.85</v>
      </c>
      <c r="X6" s="33">
        <f t="shared" ref="X6:AF6" si="4">IF(X7="",NA(),X7)</f>
        <v>103.48</v>
      </c>
      <c r="Y6" s="33">
        <f t="shared" si="4"/>
        <v>100.38</v>
      </c>
      <c r="Z6" s="33">
        <f t="shared" si="4"/>
        <v>111.86</v>
      </c>
      <c r="AA6" s="33">
        <f t="shared" si="4"/>
        <v>109.89</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328.95</v>
      </c>
      <c r="AT6" s="33">
        <f t="shared" ref="AT6:BB6" si="6">IF(AT7="",NA(),AT7)</f>
        <v>259.81</v>
      </c>
      <c r="AU6" s="33">
        <f t="shared" si="6"/>
        <v>323.67</v>
      </c>
      <c r="AV6" s="33">
        <f t="shared" si="6"/>
        <v>91.91</v>
      </c>
      <c r="AW6" s="33">
        <f t="shared" si="6"/>
        <v>113.54</v>
      </c>
      <c r="AX6" s="33">
        <f t="shared" si="6"/>
        <v>695.41</v>
      </c>
      <c r="AY6" s="33">
        <f t="shared" si="6"/>
        <v>701</v>
      </c>
      <c r="AZ6" s="33">
        <f t="shared" si="6"/>
        <v>739.59</v>
      </c>
      <c r="BA6" s="33">
        <f t="shared" si="6"/>
        <v>335.95</v>
      </c>
      <c r="BB6" s="33">
        <f t="shared" si="6"/>
        <v>346.59</v>
      </c>
      <c r="BC6" s="32" t="str">
        <f>IF(BC7="","",IF(BC7="-","【-】","【"&amp;SUBSTITUTE(TEXT(BC7,"#,##0.00"),"-","△")&amp;"】"))</f>
        <v>【262.74】</v>
      </c>
      <c r="BD6" s="33">
        <f>IF(BD7="",NA(),BD7)</f>
        <v>451.2</v>
      </c>
      <c r="BE6" s="33">
        <f t="shared" ref="BE6:BM6" si="7">IF(BE7="",NA(),BE7)</f>
        <v>432.03</v>
      </c>
      <c r="BF6" s="33">
        <f t="shared" si="7"/>
        <v>418.27</v>
      </c>
      <c r="BG6" s="33">
        <f t="shared" si="7"/>
        <v>419.07</v>
      </c>
      <c r="BH6" s="33">
        <f t="shared" si="7"/>
        <v>411.75</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99.9</v>
      </c>
      <c r="BP6" s="33">
        <f t="shared" ref="BP6:BX6" si="8">IF(BP7="",NA(),BP7)</f>
        <v>99.62</v>
      </c>
      <c r="BQ6" s="33">
        <f t="shared" si="8"/>
        <v>96</v>
      </c>
      <c r="BR6" s="33">
        <f t="shared" si="8"/>
        <v>108.36</v>
      </c>
      <c r="BS6" s="33">
        <f t="shared" si="8"/>
        <v>106.54</v>
      </c>
      <c r="BT6" s="33">
        <f t="shared" si="8"/>
        <v>99.61</v>
      </c>
      <c r="BU6" s="33">
        <f t="shared" si="8"/>
        <v>100.27</v>
      </c>
      <c r="BV6" s="33">
        <f t="shared" si="8"/>
        <v>99.46</v>
      </c>
      <c r="BW6" s="33">
        <f t="shared" si="8"/>
        <v>105.21</v>
      </c>
      <c r="BX6" s="33">
        <f t="shared" si="8"/>
        <v>105.71</v>
      </c>
      <c r="BY6" s="32" t="str">
        <f>IF(BY7="","",IF(BY7="-","【-】","【"&amp;SUBSTITUTE(TEXT(BY7,"#,##0.00"),"-","△")&amp;"】"))</f>
        <v>【104.99】</v>
      </c>
      <c r="BZ6" s="33">
        <f>IF(BZ7="",NA(),BZ7)</f>
        <v>166.3</v>
      </c>
      <c r="CA6" s="33">
        <f t="shared" ref="CA6:CI6" si="9">IF(CA7="",NA(),CA7)</f>
        <v>166.82</v>
      </c>
      <c r="CB6" s="33">
        <f t="shared" si="9"/>
        <v>173.04</v>
      </c>
      <c r="CC6" s="33">
        <f t="shared" si="9"/>
        <v>152.94999999999999</v>
      </c>
      <c r="CD6" s="33">
        <f t="shared" si="9"/>
        <v>155.6</v>
      </c>
      <c r="CE6" s="33">
        <f t="shared" si="9"/>
        <v>169.59</v>
      </c>
      <c r="CF6" s="33">
        <f t="shared" si="9"/>
        <v>169.62</v>
      </c>
      <c r="CG6" s="33">
        <f t="shared" si="9"/>
        <v>171.78</v>
      </c>
      <c r="CH6" s="33">
        <f t="shared" si="9"/>
        <v>162.59</v>
      </c>
      <c r="CI6" s="33">
        <f t="shared" si="9"/>
        <v>162.15</v>
      </c>
      <c r="CJ6" s="32" t="str">
        <f>IF(CJ7="","",IF(CJ7="-","【-】","【"&amp;SUBSTITUTE(TEXT(CJ7,"#,##0.00"),"-","△")&amp;"】"))</f>
        <v>【163.72】</v>
      </c>
      <c r="CK6" s="33">
        <f>IF(CK7="",NA(),CK7)</f>
        <v>56.93</v>
      </c>
      <c r="CL6" s="33">
        <f t="shared" ref="CL6:CT6" si="10">IF(CL7="",NA(),CL7)</f>
        <v>56.55</v>
      </c>
      <c r="CM6" s="33">
        <f t="shared" si="10"/>
        <v>55.18</v>
      </c>
      <c r="CN6" s="33">
        <f t="shared" si="10"/>
        <v>54.29</v>
      </c>
      <c r="CO6" s="33">
        <f t="shared" si="10"/>
        <v>54.81</v>
      </c>
      <c r="CP6" s="33">
        <f t="shared" si="10"/>
        <v>60.04</v>
      </c>
      <c r="CQ6" s="33">
        <f t="shared" si="10"/>
        <v>59.88</v>
      </c>
      <c r="CR6" s="33">
        <f t="shared" si="10"/>
        <v>59.68</v>
      </c>
      <c r="CS6" s="33">
        <f t="shared" si="10"/>
        <v>59.17</v>
      </c>
      <c r="CT6" s="33">
        <f t="shared" si="10"/>
        <v>59.34</v>
      </c>
      <c r="CU6" s="32" t="str">
        <f>IF(CU7="","",IF(CU7="-","【-】","【"&amp;SUBSTITUTE(TEXT(CU7,"#,##0.00"),"-","△")&amp;"】"))</f>
        <v>【59.76】</v>
      </c>
      <c r="CV6" s="33">
        <f>IF(CV7="",NA(),CV7)</f>
        <v>85.79</v>
      </c>
      <c r="CW6" s="33">
        <f t="shared" ref="CW6:DE6" si="11">IF(CW7="",NA(),CW7)</f>
        <v>87.38</v>
      </c>
      <c r="CX6" s="33">
        <f t="shared" si="11"/>
        <v>87.78</v>
      </c>
      <c r="CY6" s="33">
        <f t="shared" si="11"/>
        <v>87.29</v>
      </c>
      <c r="CZ6" s="33">
        <f t="shared" si="11"/>
        <v>85.78</v>
      </c>
      <c r="DA6" s="33">
        <f t="shared" si="11"/>
        <v>87.33</v>
      </c>
      <c r="DB6" s="33">
        <f t="shared" si="11"/>
        <v>87.65</v>
      </c>
      <c r="DC6" s="33">
        <f t="shared" si="11"/>
        <v>87.63</v>
      </c>
      <c r="DD6" s="33">
        <f t="shared" si="11"/>
        <v>87.6</v>
      </c>
      <c r="DE6" s="33">
        <f t="shared" si="11"/>
        <v>87.74</v>
      </c>
      <c r="DF6" s="32" t="str">
        <f>IF(DF7="","",IF(DF7="-","【-】","【"&amp;SUBSTITUTE(TEXT(DF7,"#,##0.00"),"-","△")&amp;"】"))</f>
        <v>【89.95】</v>
      </c>
      <c r="DG6" s="33">
        <f>IF(DG7="",NA(),DG7)</f>
        <v>39.299999999999997</v>
      </c>
      <c r="DH6" s="33">
        <f t="shared" ref="DH6:DP6" si="12">IF(DH7="",NA(),DH7)</f>
        <v>40.43</v>
      </c>
      <c r="DI6" s="33">
        <f t="shared" si="12"/>
        <v>42.33</v>
      </c>
      <c r="DJ6" s="33">
        <f t="shared" si="12"/>
        <v>43.23</v>
      </c>
      <c r="DK6" s="33">
        <f t="shared" si="12"/>
        <v>44.79</v>
      </c>
      <c r="DL6" s="33">
        <f t="shared" si="12"/>
        <v>37.71</v>
      </c>
      <c r="DM6" s="33">
        <f t="shared" si="12"/>
        <v>38.69</v>
      </c>
      <c r="DN6" s="33">
        <f t="shared" si="12"/>
        <v>39.65</v>
      </c>
      <c r="DO6" s="33">
        <f t="shared" si="12"/>
        <v>45.25</v>
      </c>
      <c r="DP6" s="33">
        <f t="shared" si="12"/>
        <v>46.27</v>
      </c>
      <c r="DQ6" s="32" t="str">
        <f>IF(DQ7="","",IF(DQ7="-","【-】","【"&amp;SUBSTITUTE(TEXT(DQ7,"#,##0.00"),"-","△")&amp;"】"))</f>
        <v>【47.18】</v>
      </c>
      <c r="DR6" s="33">
        <f>IF(DR7="",NA(),DR7)</f>
        <v>12.63</v>
      </c>
      <c r="DS6" s="33">
        <f t="shared" ref="DS6:EA6" si="13">IF(DS7="",NA(),DS7)</f>
        <v>12.83</v>
      </c>
      <c r="DT6" s="33">
        <f t="shared" si="13"/>
        <v>15.62</v>
      </c>
      <c r="DU6" s="33">
        <f t="shared" si="13"/>
        <v>16.920000000000002</v>
      </c>
      <c r="DV6" s="33">
        <f t="shared" si="13"/>
        <v>16.16</v>
      </c>
      <c r="DW6" s="33">
        <f t="shared" si="13"/>
        <v>7.67</v>
      </c>
      <c r="DX6" s="33">
        <f t="shared" si="13"/>
        <v>8.4</v>
      </c>
      <c r="DY6" s="33">
        <f t="shared" si="13"/>
        <v>9.7100000000000009</v>
      </c>
      <c r="DZ6" s="33">
        <f t="shared" si="13"/>
        <v>10.71</v>
      </c>
      <c r="EA6" s="33">
        <f t="shared" si="13"/>
        <v>10.93</v>
      </c>
      <c r="EB6" s="32" t="str">
        <f>IF(EB7="","",IF(EB7="-","【-】","【"&amp;SUBSTITUTE(TEXT(EB7,"#,##0.00"),"-","△")&amp;"】"))</f>
        <v>【13.18】</v>
      </c>
      <c r="EC6" s="33">
        <f>IF(EC7="",NA(),EC7)</f>
        <v>0.67</v>
      </c>
      <c r="ED6" s="33">
        <f t="shared" ref="ED6:EL6" si="14">IF(ED7="",NA(),ED7)</f>
        <v>0.6</v>
      </c>
      <c r="EE6" s="33">
        <f t="shared" si="14"/>
        <v>0.55000000000000004</v>
      </c>
      <c r="EF6" s="33">
        <f t="shared" si="14"/>
        <v>0.75</v>
      </c>
      <c r="EG6" s="33">
        <f t="shared" si="14"/>
        <v>0.52</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152064</v>
      </c>
      <c r="D7" s="35">
        <v>46</v>
      </c>
      <c r="E7" s="35">
        <v>1</v>
      </c>
      <c r="F7" s="35">
        <v>0</v>
      </c>
      <c r="G7" s="35">
        <v>1</v>
      </c>
      <c r="H7" s="35" t="s">
        <v>93</v>
      </c>
      <c r="I7" s="35" t="s">
        <v>94</v>
      </c>
      <c r="J7" s="35" t="s">
        <v>95</v>
      </c>
      <c r="K7" s="35" t="s">
        <v>96</v>
      </c>
      <c r="L7" s="35" t="s">
        <v>97</v>
      </c>
      <c r="M7" s="36" t="s">
        <v>98</v>
      </c>
      <c r="N7" s="36">
        <v>59.63</v>
      </c>
      <c r="O7" s="36">
        <v>96.77</v>
      </c>
      <c r="P7" s="36">
        <v>2813</v>
      </c>
      <c r="Q7" s="36">
        <v>100314</v>
      </c>
      <c r="R7" s="36">
        <v>533.1</v>
      </c>
      <c r="S7" s="36">
        <v>188.17</v>
      </c>
      <c r="T7" s="36">
        <v>92049</v>
      </c>
      <c r="U7" s="36">
        <v>182.74</v>
      </c>
      <c r="V7" s="36">
        <v>503.72</v>
      </c>
      <c r="W7" s="36">
        <v>103.85</v>
      </c>
      <c r="X7" s="36">
        <v>103.48</v>
      </c>
      <c r="Y7" s="36">
        <v>100.38</v>
      </c>
      <c r="Z7" s="36">
        <v>111.86</v>
      </c>
      <c r="AA7" s="36">
        <v>109.89</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328.95</v>
      </c>
      <c r="AT7" s="36">
        <v>259.81</v>
      </c>
      <c r="AU7" s="36">
        <v>323.67</v>
      </c>
      <c r="AV7" s="36">
        <v>91.91</v>
      </c>
      <c r="AW7" s="36">
        <v>113.54</v>
      </c>
      <c r="AX7" s="36">
        <v>695.41</v>
      </c>
      <c r="AY7" s="36">
        <v>701</v>
      </c>
      <c r="AZ7" s="36">
        <v>739.59</v>
      </c>
      <c r="BA7" s="36">
        <v>335.95</v>
      </c>
      <c r="BB7" s="36">
        <v>346.59</v>
      </c>
      <c r="BC7" s="36">
        <v>262.74</v>
      </c>
      <c r="BD7" s="36">
        <v>451.2</v>
      </c>
      <c r="BE7" s="36">
        <v>432.03</v>
      </c>
      <c r="BF7" s="36">
        <v>418.27</v>
      </c>
      <c r="BG7" s="36">
        <v>419.07</v>
      </c>
      <c r="BH7" s="36">
        <v>411.75</v>
      </c>
      <c r="BI7" s="36">
        <v>343.45</v>
      </c>
      <c r="BJ7" s="36">
        <v>330.99</v>
      </c>
      <c r="BK7" s="36">
        <v>324.08999999999997</v>
      </c>
      <c r="BL7" s="36">
        <v>319.82</v>
      </c>
      <c r="BM7" s="36">
        <v>312.02999999999997</v>
      </c>
      <c r="BN7" s="36">
        <v>276.38</v>
      </c>
      <c r="BO7" s="36">
        <v>99.9</v>
      </c>
      <c r="BP7" s="36">
        <v>99.62</v>
      </c>
      <c r="BQ7" s="36">
        <v>96</v>
      </c>
      <c r="BR7" s="36">
        <v>108.36</v>
      </c>
      <c r="BS7" s="36">
        <v>106.54</v>
      </c>
      <c r="BT7" s="36">
        <v>99.61</v>
      </c>
      <c r="BU7" s="36">
        <v>100.27</v>
      </c>
      <c r="BV7" s="36">
        <v>99.46</v>
      </c>
      <c r="BW7" s="36">
        <v>105.21</v>
      </c>
      <c r="BX7" s="36">
        <v>105.71</v>
      </c>
      <c r="BY7" s="36">
        <v>104.99</v>
      </c>
      <c r="BZ7" s="36">
        <v>166.3</v>
      </c>
      <c r="CA7" s="36">
        <v>166.82</v>
      </c>
      <c r="CB7" s="36">
        <v>173.04</v>
      </c>
      <c r="CC7" s="36">
        <v>152.94999999999999</v>
      </c>
      <c r="CD7" s="36">
        <v>155.6</v>
      </c>
      <c r="CE7" s="36">
        <v>169.59</v>
      </c>
      <c r="CF7" s="36">
        <v>169.62</v>
      </c>
      <c r="CG7" s="36">
        <v>171.78</v>
      </c>
      <c r="CH7" s="36">
        <v>162.59</v>
      </c>
      <c r="CI7" s="36">
        <v>162.15</v>
      </c>
      <c r="CJ7" s="36">
        <v>163.72</v>
      </c>
      <c r="CK7" s="36">
        <v>56.93</v>
      </c>
      <c r="CL7" s="36">
        <v>56.55</v>
      </c>
      <c r="CM7" s="36">
        <v>55.18</v>
      </c>
      <c r="CN7" s="36">
        <v>54.29</v>
      </c>
      <c r="CO7" s="36">
        <v>54.81</v>
      </c>
      <c r="CP7" s="36">
        <v>60.04</v>
      </c>
      <c r="CQ7" s="36">
        <v>59.88</v>
      </c>
      <c r="CR7" s="36">
        <v>59.68</v>
      </c>
      <c r="CS7" s="36">
        <v>59.17</v>
      </c>
      <c r="CT7" s="36">
        <v>59.34</v>
      </c>
      <c r="CU7" s="36">
        <v>59.76</v>
      </c>
      <c r="CV7" s="36">
        <v>85.79</v>
      </c>
      <c r="CW7" s="36">
        <v>87.38</v>
      </c>
      <c r="CX7" s="36">
        <v>87.78</v>
      </c>
      <c r="CY7" s="36">
        <v>87.29</v>
      </c>
      <c r="CZ7" s="36">
        <v>85.78</v>
      </c>
      <c r="DA7" s="36">
        <v>87.33</v>
      </c>
      <c r="DB7" s="36">
        <v>87.65</v>
      </c>
      <c r="DC7" s="36">
        <v>87.63</v>
      </c>
      <c r="DD7" s="36">
        <v>87.6</v>
      </c>
      <c r="DE7" s="36">
        <v>87.74</v>
      </c>
      <c r="DF7" s="36">
        <v>89.95</v>
      </c>
      <c r="DG7" s="36">
        <v>39.299999999999997</v>
      </c>
      <c r="DH7" s="36">
        <v>40.43</v>
      </c>
      <c r="DI7" s="36">
        <v>42.33</v>
      </c>
      <c r="DJ7" s="36">
        <v>43.23</v>
      </c>
      <c r="DK7" s="36">
        <v>44.79</v>
      </c>
      <c r="DL7" s="36">
        <v>37.71</v>
      </c>
      <c r="DM7" s="36">
        <v>38.69</v>
      </c>
      <c r="DN7" s="36">
        <v>39.65</v>
      </c>
      <c r="DO7" s="36">
        <v>45.25</v>
      </c>
      <c r="DP7" s="36">
        <v>46.27</v>
      </c>
      <c r="DQ7" s="36">
        <v>47.18</v>
      </c>
      <c r="DR7" s="36">
        <v>12.63</v>
      </c>
      <c r="DS7" s="36">
        <v>12.83</v>
      </c>
      <c r="DT7" s="36">
        <v>15.62</v>
      </c>
      <c r="DU7" s="36">
        <v>16.920000000000002</v>
      </c>
      <c r="DV7" s="36">
        <v>16.16</v>
      </c>
      <c r="DW7" s="36">
        <v>7.67</v>
      </c>
      <c r="DX7" s="36">
        <v>8.4</v>
      </c>
      <c r="DY7" s="36">
        <v>9.7100000000000009</v>
      </c>
      <c r="DZ7" s="36">
        <v>10.71</v>
      </c>
      <c r="EA7" s="36">
        <v>10.93</v>
      </c>
      <c r="EB7" s="36">
        <v>13.18</v>
      </c>
      <c r="EC7" s="36">
        <v>0.67</v>
      </c>
      <c r="ED7" s="36">
        <v>0.6</v>
      </c>
      <c r="EE7" s="36">
        <v>0.55000000000000004</v>
      </c>
      <c r="EF7" s="36">
        <v>0.75</v>
      </c>
      <c r="EG7" s="36">
        <v>0.52</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2017-02-06T01:25:58Z</cp:lastPrinted>
  <dcterms:created xsi:type="dcterms:W3CDTF">2017-02-01T08:39:32Z</dcterms:created>
  <dcterms:modified xsi:type="dcterms:W3CDTF">2017-02-08T02:49:05Z</dcterms:modified>
  <cp:category/>
</cp:coreProperties>
</file>