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<sst xmlns="http://schemas.openxmlformats.org/spreadsheetml/2006/main" count="237" uniqueCount="123">
  <si>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</si>
  <si>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</si>
  <si>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</si>
  <si>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</si>
  <si>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</si>
  <si>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</si>
  <si>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</si>
  <si>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</si>
  <si>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</si>
  <si>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</si>
  <si>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</si>
  <si>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</si>
  <si>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</si>
  <si>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</si>
  <si>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</si>
  <si>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</si>
  <si>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</si>
  <si>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</si>
  <si>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</si>
  <si>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</si>
  <si>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</si>
  <si>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</si>
  <si>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</si>
  <si>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</si>
  <si>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</si>
  <si>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</si>
  <si>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</si>
  <si>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</si>
  <si>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</si>
  <si>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</si>
  <si>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</si>
  <si>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</si>
  <si>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</si>
  <si>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</si>
  <si>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</si>
  <si>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</si>
  <si>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</si>
  <si>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</si>
  <si>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</si>
  <si>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</si>
  <si>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</si>
  <si>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</si>
  <si>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</si>
  <si>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</si>
  <si>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</si>
  <si>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</si>
  <si>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</si>
  <si>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</si>
  <si>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</si>
  <si>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</si>
  <si>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</si>
  <si>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</si>
  <si>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</si>
  <si>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</si>
  <si>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</si>
  <si>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</si>
  <si>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</si>
  <si>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</si>
  <si>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</si>
  <si>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</si>
  <si>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</si>
  <si>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</si>
  <si>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</si>
  <si>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</si>
  <si>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</si>
  <si>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</si>
  <si>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</si>
  <si>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</si>
  <si>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</si>
  <si>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</si>
  <si>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</si>
  <si>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</si>
  <si>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</si>
  <si>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</si>
  <si>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</si>
  <si>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</si>
  <si>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</si>
  <si>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</si>
  <si>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</si>
  <si>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</si>
  <si>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</si>
  <si>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</si>
  <si>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</si>
  <si>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</si>
  <si>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</si>
  <si>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</si>
  <si>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</si>
  <si>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</si>
  <si>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</si>
  <si>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</si>
  <si>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</si>
  <si>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</si>
  <si>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</si>
  <si>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</si>
  <si>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</si>
  <si>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</si>
  <si>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</si>
  <si>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</si>
  <si>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</si>
  <si>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</si>
  <si>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</si>
  <si>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</si>
  <si>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</si>
  <si>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</si>
  <si>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</si>
  <si>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</si>
  <si>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</si>
  <si>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新発田市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</si>
  <si>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</si>
  <si>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</si>
  <si>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</si>
  <si>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</si>
  <si>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</si>
  <si>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</si>
  <si>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</si>
  <si>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</si>
  <si>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</si>
  <si>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</si>
  <si>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</si>
  <si>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年々悪化傾向を示しているのは、人口減少などの影響による給水収益の減少が大きな要因です。また、「企業債残高対給水収益比率」の悪化ついては、簡易水道統合整備事業のために企業債の借入を行っているためで、今後も更新工事があることから、悪化傾向を示していくことが予想されます。
　「料金回収率」・「給水原価」・「施設利用率」・「有収率」のいずれも、悪化傾向や類似団体平均値よりも低い値を示しています。平成30、31年度には、老朽化した配水管入替工事を計画していることから数値の改善が図られるものと考えていますし、また、現在、井戸水を使用している家庭に対し、水道水への切替えを促すことで、給水収益の増に取り組んでいきます。　
　給水収益は、今後も減少傾向を予想しており、かつ、簡易水道地域全体で多くの施設を維持管理していく中で収益的収支比率等の改善には、一層の業務の効率化や合理化が求められています。
　</t>
    <rPh sb="1" eb="4">
      <t>シュウエキテキ</t>
    </rPh>
    <rPh sb="4" eb="6">
      <t>シュウシ</t>
    </rPh>
    <rPh sb="6" eb="8">
      <t>ヒリツ</t>
    </rPh>
    <rPh sb="9" eb="11">
      <t>ネンネン</t>
    </rPh>
    <rPh sb="11" eb="13">
      <t>アッカ</t>
    </rPh>
    <rPh sb="13" eb="15">
      <t>ケイコウ</t>
    </rPh>
    <rPh sb="16" eb="17">
      <t>シメ</t>
    </rPh>
    <rPh sb="36" eb="38">
      <t>キュウスイ</t>
    </rPh>
    <rPh sb="38" eb="40">
      <t>シュウエキ</t>
    </rPh>
    <rPh sb="41" eb="42">
      <t>ゲン</t>
    </rPh>
    <rPh sb="42" eb="43">
      <t>ショウ</t>
    </rPh>
    <rPh sb="44" eb="45">
      <t>オオ</t>
    </rPh>
    <rPh sb="47" eb="49">
      <t>ヨウイン</t>
    </rPh>
    <rPh sb="70" eb="72">
      <t>アッカ</t>
    </rPh>
    <rPh sb="77" eb="79">
      <t>カンイ</t>
    </rPh>
    <rPh sb="79" eb="81">
      <t>スイドウ</t>
    </rPh>
    <rPh sb="81" eb="83">
      <t>トウゴウ</t>
    </rPh>
    <rPh sb="83" eb="85">
      <t>セイビ</t>
    </rPh>
    <rPh sb="85" eb="87">
      <t>ジギョウ</t>
    </rPh>
    <rPh sb="91" eb="93">
      <t>キギョウ</t>
    </rPh>
    <rPh sb="93" eb="94">
      <t>サイ</t>
    </rPh>
    <rPh sb="95" eb="97">
      <t>カリイレ</t>
    </rPh>
    <rPh sb="98" eb="99">
      <t>オコナ</t>
    </rPh>
    <rPh sb="107" eb="109">
      <t>コンゴ</t>
    </rPh>
    <rPh sb="110" eb="112">
      <t>コウシン</t>
    </rPh>
    <rPh sb="112" eb="114">
      <t>コウジ</t>
    </rPh>
    <rPh sb="122" eb="124">
      <t>アッカ</t>
    </rPh>
    <rPh sb="124" eb="126">
      <t>ケイコウ</t>
    </rPh>
    <rPh sb="127" eb="128">
      <t>シメ</t>
    </rPh>
    <rPh sb="135" eb="137">
      <t>ヨソウ</t>
    </rPh>
    <rPh sb="160" eb="162">
      <t>シセツ</t>
    </rPh>
    <rPh sb="162" eb="165">
      <t>リヨウリツ</t>
    </rPh>
    <rPh sb="183" eb="185">
      <t>ルイジ</t>
    </rPh>
    <rPh sb="185" eb="187">
      <t>ダンタイ</t>
    </rPh>
    <rPh sb="187" eb="189">
      <t>ヘイキン</t>
    </rPh>
    <rPh sb="189" eb="190">
      <t>チ</t>
    </rPh>
    <rPh sb="193" eb="194">
      <t>ヒク</t>
    </rPh>
    <rPh sb="195" eb="196">
      <t>アタイ</t>
    </rPh>
    <rPh sb="197" eb="198">
      <t>シメ</t>
    </rPh>
    <rPh sb="204" eb="206">
      <t>ヘイセイ</t>
    </rPh>
    <rPh sb="211" eb="213">
      <t>ネンド</t>
    </rPh>
    <rPh sb="226" eb="228">
      <t>コウジ</t>
    </rPh>
    <rPh sb="229" eb="231">
      <t>ケイカク</t>
    </rPh>
    <rPh sb="239" eb="241">
      <t>スウチ</t>
    </rPh>
    <rPh sb="242" eb="244">
      <t>カイゼン</t>
    </rPh>
    <rPh sb="245" eb="246">
      <t>ハカ</t>
    </rPh>
    <rPh sb="252" eb="253">
      <t>コウ</t>
    </rPh>
    <rPh sb="263" eb="265">
      <t>ゲンザイ</t>
    </rPh>
    <rPh sb="297" eb="299">
      <t>キュウスイ</t>
    </rPh>
    <rPh sb="302" eb="303">
      <t>ゾウ</t>
    </rPh>
    <rPh sb="323" eb="325">
      <t>コンゴ</t>
    </rPh>
    <rPh sb="331" eb="333">
      <t>ヨソウ</t>
    </rPh>
    <rPh sb="341" eb="343">
      <t>カンイ</t>
    </rPh>
    <rPh sb="343" eb="345">
      <t>スイドウ</t>
    </rPh>
    <rPh sb="345" eb="347">
      <t>チイキ</t>
    </rPh>
    <rPh sb="347" eb="349">
      <t>ゼンタイ</t>
    </rPh>
    <rPh sb="350" eb="351">
      <t>オオ</t>
    </rPh>
    <rPh sb="353" eb="355">
      <t>シセツ</t>
    </rPh>
    <rPh sb="356" eb="358">
      <t>イジ</t>
    </rPh>
    <rPh sb="358" eb="360">
      <t>カンリ</t>
    </rPh>
    <rPh sb="364" eb="365">
      <t>ナカ</t>
    </rPh>
    <rPh sb="366" eb="369">
      <t>シュウエキテキ</t>
    </rPh>
    <rPh sb="369" eb="371">
      <t>シュウシ</t>
    </rPh>
    <rPh sb="371" eb="373">
      <t>ヒリツ</t>
    </rPh>
    <rPh sb="373" eb="374">
      <t>トウ</t>
    </rPh>
    <rPh sb="375" eb="377">
      <t>カイゼン</t>
    </rPh>
    <rPh sb="380" eb="382">
      <t>イッソウ</t>
    </rPh>
    <rPh sb="383" eb="385">
      <t>ギョウム</t>
    </rPh>
    <rPh sb="386" eb="389">
      <t>コウリツカ</t>
    </rPh>
    <rPh sb="390" eb="393">
      <t>ゴウリカ</t>
    </rPh>
    <rPh sb="394" eb="395">
      <t>モト</t>
    </rPh>
    <phoneticPr fontId="4"/>
  </si>
  <si>
    <t>　創設から既に48年が経過し老朽化が進んでいます。この間、設備等の定期的な点検や修繕等で延命化を図ってきました。
　しかし、配水管については、漏水のため有収率が低い施設もあることから、更新工事を平成30年度に中々山地区、平成31年度に滝谷新田地区で順次行う予定です。</t>
    <phoneticPr fontId="4"/>
  </si>
  <si>
    <t>　簡易水道地域は、中山間地に位置しており人口減少とともに、給水人口が減少し給水収益も減少しています。一方で、多くの施設等の維持管理が必要であり、老朽化により維持費も増加しています。
　これまでは不採算事業であっても、赤字分を一般会計からの繰入金で補塡し事業を維持してきましたが、平成29年度からは、簡易水道事業を廃止し、上水道事業に経営統合することから、これまでのような赤字補塡はなくなり、経営環境はますます厳しくなることが予想されます。
　これらのことから、より一層の効率的な経営を考えていきます。
　</t>
    <rPh sb="5" eb="7">
      <t>チイキ</t>
    </rPh>
    <rPh sb="20" eb="22">
      <t>ジンコウ</t>
    </rPh>
    <rPh sb="22" eb="24">
      <t>ゲンショウ</t>
    </rPh>
    <rPh sb="54" eb="55">
      <t>オオ</t>
    </rPh>
    <rPh sb="66" eb="68">
      <t>ヒツヨウ</t>
    </rPh>
    <rPh sb="82" eb="84">
      <t>ゾウカ</t>
    </rPh>
    <rPh sb="97" eb="100">
      <t>フサイサン</t>
    </rPh>
    <rPh sb="100" eb="102">
      <t>ジギョウ</t>
    </rPh>
    <rPh sb="110" eb="111">
      <t>ブン</t>
    </rPh>
    <rPh sb="124" eb="125">
      <t>テン</t>
    </rPh>
    <rPh sb="160" eb="163">
      <t>ジョウスイドウ</t>
    </rPh>
    <rPh sb="163" eb="165">
      <t>ジギョウ</t>
    </rPh>
    <rPh sb="166" eb="168">
      <t>ケイエイ</t>
    </rPh>
    <rPh sb="168" eb="170">
      <t>トウゴウ</t>
    </rPh>
    <rPh sb="185" eb="187">
      <t>アカジ</t>
    </rPh>
    <rPh sb="187" eb="188">
      <t>ホ</t>
    </rPh>
    <rPh sb="188" eb="189">
      <t>フサグ</t>
    </rPh>
    <rPh sb="195" eb="197">
      <t>ケイエイ</t>
    </rPh>
    <rPh sb="197" eb="199">
      <t>カンキョウ</t>
    </rPh>
    <rPh sb="204" eb="205">
      <t>キビ</t>
    </rPh>
    <rPh sb="212" eb="214">
      <t>ヨソウ</t>
    </rPh>
    <rPh sb="242" eb="243">
      <t>カンガ</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</si>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</sst>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41920"/>
        <c:axId val="90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0641920"/>
        <c:axId val="90643840"/>
      </c:lineChart>
      <c:dateAx>
        <c:axId val="90641920"/>
        <c:scaling>
          <c:orientation val="minMax"/>
        </c:scaling>
        <c:delete val="1"/>
        <c:axPos val="b"/>
        <c:numFmt formatCode="ge" sourceLinked="1"/>
        <c:majorTickMark val="none"/>
        <c:minorTickMark val="none"/>
        <c:tickLblPos val="none"/>
        <c:crossAx val="90643840"/>
        <c:crosses val="autoZero"/>
        <c:auto val="1"/>
        <c:lblOffset val="100"/>
        <c:baseTimeUnit val="years"/>
      </c:dateAx>
      <c:valAx>
        <c:axId val="90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35.11</c:v>
                </c:pt>
                <c:pt idx="1">
                  <c:v>37.56</c:v>
                </c:pt>
                <c:pt idx="2">
                  <c:v>37.04</c:v>
                </c:pt>
                <c:pt idx="3">
                  <c:v>39.26</c:v>
                </c:pt>
                <c:pt idx="4">
                  <c:v>45.22</c:v>
                </c:pt>
              </c:numCache>
            </c:numRef>
          </c:val>
        </c:ser>
        <c:dLbls>
          <c:showLegendKey val="0"/>
          <c:showVal val="0"/>
          <c:showCatName val="0"/>
          <c:showSerName val="0"/>
          <c:showPercent val="0"/>
          <c:showBubbleSize val="0"/>
        </c:dLbls>
        <c:gapWidth val="150"/>
        <c:axId val="94996352"/>
        <c:axId val="95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94996352"/>
        <c:axId val="95019008"/>
      </c:lineChart>
      <c:dateAx>
        <c:axId val="94996352"/>
        <c:scaling>
          <c:orientation val="minMax"/>
        </c:scaling>
        <c:delete val="1"/>
        <c:axPos val="b"/>
        <c:numFmt formatCode="ge" sourceLinked="1"/>
        <c:majorTickMark val="none"/>
        <c:minorTickMark val="none"/>
        <c:tickLblPos val="none"/>
        <c:crossAx val="95019008"/>
        <c:crosses val="autoZero"/>
        <c:auto val="1"/>
        <c:lblOffset val="100"/>
        <c:baseTimeUnit val="years"/>
      </c:dateAx>
      <c:valAx>
        <c:axId val="950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86.17</c:v>
                </c:pt>
                <c:pt idx="1">
                  <c:v>91.71</c:v>
                </c:pt>
                <c:pt idx="2">
                  <c:v>89.72</c:v>
                </c:pt>
                <c:pt idx="3">
                  <c:v>83.71</c:v>
                </c:pt>
                <c:pt idx="4">
                  <c:v>76.17</c:v>
                </c:pt>
              </c:numCache>
            </c:numRef>
          </c:val>
        </c:ser>
        <c:dLbls>
          <c:showLegendKey val="0"/>
          <c:showVal val="0"/>
          <c:showCatName val="0"/>
          <c:showSerName val="0"/>
          <c:showPercent val="0"/>
          <c:showBubbleSize val="0"/>
        </c:dLbls>
        <c:gapWidth val="150"/>
        <c:axId val="95049216"/>
        <c:axId val="950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95049216"/>
        <c:axId val="95051136"/>
      </c:lineChart>
      <c:dateAx>
        <c:axId val="95049216"/>
        <c:scaling>
          <c:orientation val="minMax"/>
        </c:scaling>
        <c:delete val="1"/>
        <c:axPos val="b"/>
        <c:numFmt formatCode="ge" sourceLinked="1"/>
        <c:majorTickMark val="none"/>
        <c:minorTickMark val="none"/>
        <c:tickLblPos val="none"/>
        <c:crossAx val="95051136"/>
        <c:crosses val="autoZero"/>
        <c:auto val="1"/>
        <c:lblOffset val="100"/>
        <c:baseTimeUnit val="years"/>
      </c:dateAx>
      <c:valAx>
        <c:axId val="95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75.900000000000006</c:v>
                </c:pt>
                <c:pt idx="1">
                  <c:v>75.77</c:v>
                </c:pt>
                <c:pt idx="2">
                  <c:v>72.959999999999994</c:v>
                </c:pt>
                <c:pt idx="3">
                  <c:v>72.739999999999995</c:v>
                </c:pt>
                <c:pt idx="4">
                  <c:v>71.349999999999994</c:v>
                </c:pt>
              </c:numCache>
            </c:numRef>
          </c:val>
        </c:ser>
        <c:dLbls>
          <c:showLegendKey val="0"/>
          <c:showVal val="0"/>
          <c:showCatName val="0"/>
          <c:showSerName val="0"/>
          <c:showPercent val="0"/>
          <c:showBubbleSize val="0"/>
        </c:dLbls>
        <c:gapWidth val="150"/>
        <c:axId val="90698880"/>
        <c:axId val="907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90698880"/>
        <c:axId val="90700800"/>
      </c:lineChart>
      <c:dateAx>
        <c:axId val="90698880"/>
        <c:scaling>
          <c:orientation val="minMax"/>
        </c:scaling>
        <c:delete val="1"/>
        <c:axPos val="b"/>
        <c:numFmt formatCode="ge" sourceLinked="1"/>
        <c:majorTickMark val="none"/>
        <c:minorTickMark val="none"/>
        <c:tickLblPos val="none"/>
        <c:crossAx val="90700800"/>
        <c:crosses val="autoZero"/>
        <c:auto val="1"/>
        <c:lblOffset val="100"/>
        <c:baseTimeUnit val="years"/>
      </c:dateAx>
      <c:valAx>
        <c:axId val="907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57504"/>
        <c:axId val="93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57504"/>
        <c:axId val="93559424"/>
      </c:lineChart>
      <c:dateAx>
        <c:axId val="93557504"/>
        <c:scaling>
          <c:orientation val="minMax"/>
        </c:scaling>
        <c:delete val="1"/>
        <c:axPos val="b"/>
        <c:numFmt formatCode="ge" sourceLinked="1"/>
        <c:majorTickMark val="none"/>
        <c:minorTickMark val="none"/>
        <c:tickLblPos val="none"/>
        <c:crossAx val="93559424"/>
        <c:crosses val="autoZero"/>
        <c:auto val="1"/>
        <c:lblOffset val="100"/>
        <c:baseTimeUnit val="years"/>
      </c:dateAx>
      <c:valAx>
        <c:axId val="93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55424"/>
        <c:axId val="936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55424"/>
        <c:axId val="93657344"/>
      </c:lineChart>
      <c:dateAx>
        <c:axId val="93655424"/>
        <c:scaling>
          <c:orientation val="minMax"/>
        </c:scaling>
        <c:delete val="1"/>
        <c:axPos val="b"/>
        <c:numFmt formatCode="ge" sourceLinked="1"/>
        <c:majorTickMark val="none"/>
        <c:minorTickMark val="none"/>
        <c:tickLblPos val="none"/>
        <c:crossAx val="93657344"/>
        <c:crosses val="autoZero"/>
        <c:auto val="1"/>
        <c:lblOffset val="100"/>
        <c:baseTimeUnit val="years"/>
      </c:dateAx>
      <c:valAx>
        <c:axId val="936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98304"/>
        <c:axId val="937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98304"/>
        <c:axId val="93704576"/>
      </c:lineChart>
      <c:dateAx>
        <c:axId val="93698304"/>
        <c:scaling>
          <c:orientation val="minMax"/>
        </c:scaling>
        <c:delete val="1"/>
        <c:axPos val="b"/>
        <c:numFmt formatCode="ge" sourceLinked="1"/>
        <c:majorTickMark val="none"/>
        <c:minorTickMark val="none"/>
        <c:tickLblPos val="none"/>
        <c:crossAx val="93704576"/>
        <c:crosses val="autoZero"/>
        <c:auto val="1"/>
        <c:lblOffset val="100"/>
        <c:baseTimeUnit val="years"/>
      </c:dateAx>
      <c:valAx>
        <c:axId val="937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88224"/>
        <c:axId val="947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88224"/>
        <c:axId val="94798592"/>
      </c:lineChart>
      <c:dateAx>
        <c:axId val="94788224"/>
        <c:scaling>
          <c:orientation val="minMax"/>
        </c:scaling>
        <c:delete val="1"/>
        <c:axPos val="b"/>
        <c:numFmt formatCode="ge" sourceLinked="1"/>
        <c:majorTickMark val="none"/>
        <c:minorTickMark val="none"/>
        <c:tickLblPos val="none"/>
        <c:crossAx val="94798592"/>
        <c:crosses val="autoZero"/>
        <c:auto val="1"/>
        <c:lblOffset val="100"/>
        <c:baseTimeUnit val="years"/>
      </c:dateAx>
      <c:valAx>
        <c:axId val="947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3426.41</c:v>
                </c:pt>
                <c:pt idx="1">
                  <c:v>2800.7</c:v>
                </c:pt>
                <c:pt idx="2">
                  <c:v>2794.43</c:v>
                </c:pt>
                <c:pt idx="3">
                  <c:v>2721.81</c:v>
                </c:pt>
                <c:pt idx="4">
                  <c:v>3049.65</c:v>
                </c:pt>
              </c:numCache>
            </c:numRef>
          </c:val>
        </c:ser>
        <c:dLbls>
          <c:showLegendKey val="0"/>
          <c:showVal val="0"/>
          <c:showCatName val="0"/>
          <c:showSerName val="0"/>
          <c:showPercent val="0"/>
          <c:showBubbleSize val="0"/>
        </c:dLbls>
        <c:gapWidth val="150"/>
        <c:axId val="94812416"/>
        <c:axId val="94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94812416"/>
        <c:axId val="94830976"/>
      </c:lineChart>
      <c:dateAx>
        <c:axId val="94812416"/>
        <c:scaling>
          <c:orientation val="minMax"/>
        </c:scaling>
        <c:delete val="1"/>
        <c:axPos val="b"/>
        <c:numFmt formatCode="ge" sourceLinked="1"/>
        <c:majorTickMark val="none"/>
        <c:minorTickMark val="none"/>
        <c:tickLblPos val="none"/>
        <c:crossAx val="94830976"/>
        <c:crosses val="autoZero"/>
        <c:auto val="1"/>
        <c:lblOffset val="100"/>
        <c:baseTimeUnit val="years"/>
      </c:dateAx>
      <c:valAx>
        <c:axId val="94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30.49</c:v>
                </c:pt>
                <c:pt idx="1">
                  <c:v>35.479999999999997</c:v>
                </c:pt>
                <c:pt idx="2">
                  <c:v>32.520000000000003</c:v>
                </c:pt>
                <c:pt idx="3">
                  <c:v>27.63</c:v>
                </c:pt>
                <c:pt idx="4">
                  <c:v>24.35</c:v>
                </c:pt>
              </c:numCache>
            </c:numRef>
          </c:val>
        </c:ser>
        <c:dLbls>
          <c:showLegendKey val="0"/>
          <c:showVal val="0"/>
          <c:showCatName val="0"/>
          <c:showSerName val="0"/>
          <c:showPercent val="0"/>
          <c:showBubbleSize val="0"/>
        </c:dLbls>
        <c:gapWidth val="150"/>
        <c:axId val="94860032"/>
        <c:axId val="948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94860032"/>
        <c:axId val="94861952"/>
      </c:lineChart>
      <c:dateAx>
        <c:axId val="94860032"/>
        <c:scaling>
          <c:orientation val="minMax"/>
        </c:scaling>
        <c:delete val="1"/>
        <c:axPos val="b"/>
        <c:numFmt formatCode="ge" sourceLinked="1"/>
        <c:majorTickMark val="none"/>
        <c:minorTickMark val="none"/>
        <c:tickLblPos val="none"/>
        <c:crossAx val="94861952"/>
        <c:crosses val="autoZero"/>
        <c:auto val="1"/>
        <c:lblOffset val="100"/>
        <c:baseTimeUnit val="years"/>
      </c:dateAx>
      <c:valAx>
        <c:axId val="94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547.87</c:v>
                </c:pt>
                <c:pt idx="1">
                  <c:v>493.92</c:v>
                </c:pt>
                <c:pt idx="2">
                  <c:v>543.66</c:v>
                </c:pt>
                <c:pt idx="3">
                  <c:v>644.61</c:v>
                </c:pt>
                <c:pt idx="4">
                  <c:v>707.87</c:v>
                </c:pt>
              </c:numCache>
            </c:numRef>
          </c:val>
        </c:ser>
        <c:dLbls>
          <c:showLegendKey val="0"/>
          <c:showVal val="0"/>
          <c:showCatName val="0"/>
          <c:showSerName val="0"/>
          <c:showPercent val="0"/>
          <c:showBubbleSize val="0"/>
        </c:dLbls>
        <c:gapWidth val="150"/>
        <c:axId val="94966144"/>
        <c:axId val="94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94966144"/>
        <c:axId val="94967680"/>
      </c:lineChart>
      <c:dateAx>
        <c:axId val="94966144"/>
        <c:scaling>
          <c:orientation val="minMax"/>
        </c:scaling>
        <c:delete val="1"/>
        <c:axPos val="b"/>
        <c:numFmt formatCode="ge" sourceLinked="1"/>
        <c:majorTickMark val="none"/>
        <c:minorTickMark val="none"/>
        <c:tickLblPos val="none"/>
        <c:crossAx val="94967680"/>
        <c:crosses val="autoZero"/>
        <c:auto val="1"/>
        <c:lblOffset val="100"/>
        <c:baseTimeUnit val="years"/>
      </c:dateAx>
      <c:valAx>
        <c:axId val="94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新潟県　新発田市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99700</v>
      </c>
      <c r="AM8" s="51"/>
      <c r="AN8" s="51"/>
      <c r="AO8" s="51"/>
      <c r="AP8" s="51"/>
      <c r="AQ8" s="51"/>
      <c r="AR8" s="51"/>
      <c r="AS8" s="51"/>
      <c r="AT8" s="46">
        <f>データ!$S$6</f>
        <v>533.1</v>
      </c>
      <c r="AU8" s="46"/>
      <c r="AV8" s="46"/>
      <c r="AW8" s="46"/>
      <c r="AX8" s="46"/>
      <c r="AY8" s="46"/>
      <c r="AZ8" s="46"/>
      <c r="BA8" s="46"/>
      <c r="BB8" s="46">
        <f>データ!$T$6</f>
        <v>187.02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1.88</v>
      </c>
      <c r="Q10" s="46"/>
      <c r="R10" s="46"/>
      <c r="S10" s="46"/>
      <c r="T10" s="46"/>
      <c r="U10" s="46"/>
      <c r="V10" s="46"/>
      <c r="W10" s="51">
        <f>データ!$Q$6</f>
        <v>2813</v>
      </c>
      <c r="X10" s="51"/>
      <c r="Y10" s="51"/>
      <c r="Z10" s="51"/>
      <c r="AA10" s="51"/>
      <c r="AB10" s="51"/>
      <c r="AC10" s="51"/>
      <c r="AD10" s="2"/>
      <c r="AE10" s="2"/>
      <c r="AF10" s="2"/>
      <c r="AG10" s="2"/>
      <c r="AH10" s="2"/>
      <c r="AI10" s="2"/>
      <c r="AJ10" s="2"/>
      <c r="AK10" s="2"/>
      <c r="AL10" s="51">
        <f>データ!$U$6</f>
        <v>1779</v>
      </c>
      <c r="AM10" s="51"/>
      <c r="AN10" s="51"/>
      <c r="AO10" s="51"/>
      <c r="AP10" s="51"/>
      <c r="AQ10" s="51"/>
      <c r="AR10" s="51"/>
      <c r="AS10" s="51"/>
      <c r="AT10" s="46">
        <f>データ!$V$6</f>
        <v>2.0099999999999998</v>
      </c>
      <c r="AU10" s="46"/>
      <c r="AV10" s="46"/>
      <c r="AW10" s="46"/>
      <c r="AX10" s="46"/>
      <c r="AY10" s="46"/>
      <c r="AZ10" s="46"/>
      <c r="BA10" s="46"/>
      <c r="BB10" s="46">
        <f>データ!$W$6</f>
        <v>885.07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152064</v>
      </c>
      <c r="D6" s="34">
        <f t="shared" si="3"/>
        <v>47</v>
      </c>
      <c r="E6" s="34">
        <f t="shared" si="3"/>
        <v>1</v>
      </c>
      <c r="F6" s="34">
        <f t="shared" si="3"/>
        <v>0</v>
      </c>
      <c r="G6" s="34">
        <f t="shared" si="3"/>
        <v>0</v>
      </c>
      <c r="H6" s="34" t="str">
        <f t="shared" si="3"/>
        <v>新潟県　新発田市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1.88</v>
      </c>
      <c r="Q6" s="35">
        <f t="shared" si="3"/>
        <v>2813</v>
      </c>
      <c r="R6" s="35">
        <f t="shared" si="3"/>
        <v>99700</v>
      </c>
      <c r="S6" s="35">
        <f t="shared" si="3"/>
        <v>533.1</v>
      </c>
      <c r="T6" s="35">
        <f t="shared" si="3"/>
        <v>187.02</v>
      </c>
      <c r="U6" s="35">
        <f t="shared" si="3"/>
        <v>1779</v>
      </c>
      <c r="V6" s="35">
        <f t="shared" si="3"/>
        <v>2.0099999999999998</v>
      </c>
      <c r="W6" s="35">
        <f t="shared" si="3"/>
        <v>885.07</v>
      </c>
      <c r="X6" s="36">
        <f>IF(X7="",NA(),X7)</f>
        <v>75.900000000000006</v>
      </c>
      <c r="Y6" s="36">
        <f t="shared" ref="Y6:AG6" si="4">IF(Y7="",NA(),Y7)</f>
        <v>75.77</v>
      </c>
      <c r="Z6" s="36">
        <f t="shared" si="4"/>
        <v>72.959999999999994</v>
      </c>
      <c r="AA6" s="36">
        <f t="shared" si="4"/>
        <v>72.739999999999995</v>
      </c>
      <c r="AB6" s="36">
        <f t="shared" si="4"/>
        <v>71.349999999999994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3426.41</v>
      </c>
      <c r="BF6" s="36">
        <f t="shared" ref="BF6:BN6" si="7">IF(BF7="",NA(),BF7)</f>
        <v>2800.7</v>
      </c>
      <c r="BG6" s="36">
        <f t="shared" si="7"/>
        <v>2794.43</v>
      </c>
      <c r="BH6" s="36">
        <f t="shared" si="7"/>
        <v>2721.81</v>
      </c>
      <c r="BI6" s="36">
        <f t="shared" si="7"/>
        <v>3049.65</v>
      </c>
      <c r="BJ6" s="36">
        <f t="shared" si="7"/>
        <v>1496.15</v>
      </c>
      <c r="BK6" s="36">
        <f t="shared" si="7"/>
        <v>1462.56</v>
      </c>
      <c r="BL6" s="36">
        <f t="shared" si="7"/>
        <v>1486.62</v>
      </c>
      <c r="BM6" s="36">
        <f t="shared" si="7"/>
        <v>1510.14</v>
      </c>
      <c r="BN6" s="36">
        <f t="shared" si="7"/>
        <v>1595.62</v>
      </c>
      <c r="BO6" s="35" t="str">
        <f>IF(BO7="","",IF(BO7="-","【-】","【"&amp;SUBSTITUTE(TEXT(BO7,"#,##0.00"),"-","△")&amp;"】"))</f>
        <v>【1,280.76】</v>
      </c>
      <c r="BP6" s="36">
        <f>IF(BP7="",NA(),BP7)</f>
        <v>30.49</v>
      </c>
      <c r="BQ6" s="36">
        <f t="shared" ref="BQ6:BY6" si="8">IF(BQ7="",NA(),BQ7)</f>
        <v>35.479999999999997</v>
      </c>
      <c r="BR6" s="36">
        <f t="shared" si="8"/>
        <v>32.520000000000003</v>
      </c>
      <c r="BS6" s="36">
        <f t="shared" si="8"/>
        <v>27.63</v>
      </c>
      <c r="BT6" s="36">
        <f t="shared" si="8"/>
        <v>24.35</v>
      </c>
      <c r="BU6" s="36">
        <f t="shared" si="8"/>
        <v>33.01</v>
      </c>
      <c r="BV6" s="36">
        <f t="shared" si="8"/>
        <v>32.39</v>
      </c>
      <c r="BW6" s="36">
        <f t="shared" si="8"/>
        <v>24.39</v>
      </c>
      <c r="BX6" s="36">
        <f t="shared" si="8"/>
        <v>22.67</v>
      </c>
      <c r="BY6" s="36">
        <f t="shared" si="8"/>
        <v>37.92</v>
      </c>
      <c r="BZ6" s="35" t="str">
        <f>IF(BZ7="","",IF(BZ7="-","【-】","【"&amp;SUBSTITUTE(TEXT(BZ7,"#,##0.00"),"-","△")&amp;"】"))</f>
        <v>【53.06】</v>
      </c>
      <c r="CA6" s="36">
        <f>IF(CA7="",NA(),CA7)</f>
        <v>547.87</v>
      </c>
      <c r="CB6" s="36">
        <f t="shared" ref="CB6:CJ6" si="9">IF(CB7="",NA(),CB7)</f>
        <v>493.92</v>
      </c>
      <c r="CC6" s="36">
        <f t="shared" si="9"/>
        <v>543.66</v>
      </c>
      <c r="CD6" s="36">
        <f t="shared" si="9"/>
        <v>644.61</v>
      </c>
      <c r="CE6" s="36">
        <f t="shared" si="9"/>
        <v>707.87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35.11</v>
      </c>
      <c r="CM6" s="36">
        <f t="shared" ref="CM6:CU6" si="10">IF(CM7="",NA(),CM7)</f>
        <v>37.56</v>
      </c>
      <c r="CN6" s="36">
        <f t="shared" si="10"/>
        <v>37.04</v>
      </c>
      <c r="CO6" s="36">
        <f t="shared" si="10"/>
        <v>39.26</v>
      </c>
      <c r="CP6" s="36">
        <f t="shared" si="10"/>
        <v>45.22</v>
      </c>
      <c r="CQ6" s="36">
        <f t="shared" si="10"/>
        <v>51.11</v>
      </c>
      <c r="CR6" s="36">
        <f t="shared" si="10"/>
        <v>50.49</v>
      </c>
      <c r="CS6" s="36">
        <f t="shared" si="10"/>
        <v>48.36</v>
      </c>
      <c r="CT6" s="36">
        <f t="shared" si="10"/>
        <v>48.7</v>
      </c>
      <c r="CU6" s="36">
        <f t="shared" si="10"/>
        <v>46.9</v>
      </c>
      <c r="CV6" s="35" t="str">
        <f>IF(CV7="","",IF(CV7="-","【-】","【"&amp;SUBSTITUTE(TEXT(CV7,"#,##0.00"),"-","△")&amp;"】"))</f>
        <v>【56.28】</v>
      </c>
      <c r="CW6" s="36">
        <f>IF(CW7="",NA(),CW7)</f>
        <v>86.17</v>
      </c>
      <c r="CX6" s="36">
        <f t="shared" ref="CX6:DF6" si="11">IF(CX7="",NA(),CX7)</f>
        <v>91.71</v>
      </c>
      <c r="CY6" s="36">
        <f t="shared" si="11"/>
        <v>89.72</v>
      </c>
      <c r="CZ6" s="36">
        <f t="shared" si="11"/>
        <v>83.71</v>
      </c>
      <c r="DA6" s="36">
        <f t="shared" si="11"/>
        <v>76.17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152064</v>
      </c>
      <c r="D7" s="38">
        <v>47</v>
      </c>
      <c r="E7" s="38">
        <v>1</v>
      </c>
      <c r="F7" s="38">
        <v>0</v>
      </c>
      <c r="G7" s="38">
        <v>0</v>
      </c>
      <c r="H7" s="38" t="s">
        <v>107</v>
      </c>
      <c r="I7" s="38" t="s">
        <v>108</v>
      </c>
      <c r="J7" s="38" t="s">
        <v>109</v>
      </c>
      <c r="K7" s="38" t="s">
        <v>110</v>
      </c>
      <c r="L7" s="38" t="s">
        <v>111</v>
      </c>
      <c r="M7" s="38"/>
      <c r="N7" s="39" t="s">
        <v>112</v>
      </c>
      <c r="O7" s="39" t="s">
        <v>113</v>
      </c>
      <c r="P7" s="39">
        <v>1.88</v>
      </c>
      <c r="Q7" s="39">
        <v>2813</v>
      </c>
      <c r="R7" s="39">
        <v>99700</v>
      </c>
      <c r="S7" s="39">
        <v>533.1</v>
      </c>
      <c r="T7" s="39">
        <v>187.02</v>
      </c>
      <c r="U7" s="39">
        <v>1779</v>
      </c>
      <c r="V7" s="39">
        <v>2.0099999999999998</v>
      </c>
      <c r="W7" s="39">
        <v>885.07</v>
      </c>
      <c r="X7" s="39">
        <v>75.900000000000006</v>
      </c>
      <c r="Y7" s="39">
        <v>75.77</v>
      </c>
      <c r="Z7" s="39">
        <v>72.959999999999994</v>
      </c>
      <c r="AA7" s="39">
        <v>72.739999999999995</v>
      </c>
      <c r="AB7" s="39">
        <v>71.349999999999994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3426.41</v>
      </c>
      <c r="BF7" s="39">
        <v>2800.7</v>
      </c>
      <c r="BG7" s="39">
        <v>2794.43</v>
      </c>
      <c r="BH7" s="39">
        <v>2721.81</v>
      </c>
      <c r="BI7" s="39">
        <v>3049.65</v>
      </c>
      <c r="BJ7" s="39">
        <v>1496.15</v>
      </c>
      <c r="BK7" s="39">
        <v>1462.56</v>
      </c>
      <c r="BL7" s="39">
        <v>1486.62</v>
      </c>
      <c r="BM7" s="39">
        <v>1510.14</v>
      </c>
      <c r="BN7" s="39">
        <v>1595.62</v>
      </c>
      <c r="BO7" s="39">
        <v>1280.76</v>
      </c>
      <c r="BP7" s="39">
        <v>30.49</v>
      </c>
      <c r="BQ7" s="39">
        <v>35.479999999999997</v>
      </c>
      <c r="BR7" s="39">
        <v>32.520000000000003</v>
      </c>
      <c r="BS7" s="39">
        <v>27.63</v>
      </c>
      <c r="BT7" s="39">
        <v>24.35</v>
      </c>
      <c r="BU7" s="39">
        <v>33.01</v>
      </c>
      <c r="BV7" s="39">
        <v>32.39</v>
      </c>
      <c r="BW7" s="39">
        <v>24.39</v>
      </c>
      <c r="BX7" s="39">
        <v>22.67</v>
      </c>
      <c r="BY7" s="39">
        <v>37.92</v>
      </c>
      <c r="BZ7" s="39">
        <v>53.06</v>
      </c>
      <c r="CA7" s="39">
        <v>547.87</v>
      </c>
      <c r="CB7" s="39">
        <v>493.92</v>
      </c>
      <c r="CC7" s="39">
        <v>543.66</v>
      </c>
      <c r="CD7" s="39">
        <v>644.61</v>
      </c>
      <c r="CE7" s="39">
        <v>707.87</v>
      </c>
      <c r="CF7" s="39">
        <v>523.08000000000004</v>
      </c>
      <c r="CG7" s="39">
        <v>530.83000000000004</v>
      </c>
      <c r="CH7" s="39">
        <v>734.18</v>
      </c>
      <c r="CI7" s="39">
        <v>789.62</v>
      </c>
      <c r="CJ7" s="39">
        <v>423.18</v>
      </c>
      <c r="CK7" s="39">
        <v>314.83</v>
      </c>
      <c r="CL7" s="39">
        <v>35.11</v>
      </c>
      <c r="CM7" s="39">
        <v>37.56</v>
      </c>
      <c r="CN7" s="39">
        <v>37.04</v>
      </c>
      <c r="CO7" s="39">
        <v>39.26</v>
      </c>
      <c r="CP7" s="39">
        <v>45.22</v>
      </c>
      <c r="CQ7" s="39">
        <v>51.11</v>
      </c>
      <c r="CR7" s="39">
        <v>50.49</v>
      </c>
      <c r="CS7" s="39">
        <v>48.36</v>
      </c>
      <c r="CT7" s="39">
        <v>48.7</v>
      </c>
      <c r="CU7" s="39">
        <v>46.9</v>
      </c>
      <c r="CV7" s="39">
        <v>56.28</v>
      </c>
      <c r="CW7" s="39">
        <v>86.17</v>
      </c>
      <c r="CX7" s="39">
        <v>91.71</v>
      </c>
      <c r="CY7" s="39">
        <v>89.72</v>
      </c>
      <c r="CZ7" s="39">
        <v>83.71</v>
      </c>
      <c r="DA7" s="39">
        <v>76.17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kaikei06_usr</cp:lastModifiedBy>
  <cp:lastPrinted>2018-01-30T23:39:06Z</cp:lastPrinted>
  <dcterms:created xsi:type="dcterms:W3CDTF">2017-12-25T01:42:37Z</dcterms:created>
  <dcterms:modified xsi:type="dcterms:W3CDTF">2018-02-16T05:37:11Z</dcterms:modified>
  <cp:category/>
</cp:coreProperties>
</file>