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下水道課\企業会計係\19_通知・調査・報告\02 調査・回答・報告\20180129　公営企業に係る経営比較分析表の分析等について\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D10" i="5" l="1"/>
  <c r="C10" i="5"/>
  <c r="E10" i="5"/>
  <c r="B10" i="5"/>
</calcChain>
</file>

<file path=xl/sharedStrings.xml><?xml version="1.0" encoding="utf-8"?>
<sst xmlns="http://schemas.openxmlformats.org/spreadsheetml/2006/main" count="246" uniqueCount="126">
  <si>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</si>
  <si>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</si>
  <si>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</si>
  <si>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</si>
  <si>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</si>
  <si>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</si>
  <si>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</si>
  <si>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</si>
  <si>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</si>
  <si>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</si>
  <si>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</si>
  <si>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</si>
  <si>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</si>
  <si>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</si>
  <si>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</si>
  <si>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</si>
  <si>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</si>
  <si>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</si>
  <si>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</si>
  <si>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</si>
  <si>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</si>
  <si>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</si>
  <si>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</si>
  <si>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</si>
  <si>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</si>
  <si>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</si>
  <si>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</si>
  <si>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</si>
  <si>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</si>
  <si>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</si>
  <si>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</si>
  <si>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</si>
  <si>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</si>
  <si>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</si>
  <si>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</si>
  <si>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</si>
  <si>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</si>
  <si>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</si>
  <si>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</si>
  <si>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</si>
  <si>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</si>
  <si>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</si>
  <si>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</si>
  <si>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</si>
  <si>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</si>
  <si>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</si>
  <si>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</si>
  <si>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</si>
  <si>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</si>
  <si>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</si>
  <si>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</si>
  <si>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</si>
  <si>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</si>
  <si>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</si>
  <si>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</si>
  <si>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</si>
  <si>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</si>
  <si>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</si>
  <si>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</si>
  <si>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</si>
  <si>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</si>
  <si>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</si>
  <si>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</si>
  <si>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</si>
  <si>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</si>
  <si>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</si>
  <si>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</si>
  <si>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</si>
  <si>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</si>
  <si>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</si>
  <si>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</si>
  <si>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</si>
  <si>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</si>
  <si>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</si>
  <si>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</si>
  <si>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</si>
  <si>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</si>
  <si>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</si>
  <si>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</si>
  <si>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</si>
  <si>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</si>
  <si>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</si>
  <si>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</si>
  <si>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</si>
  <si>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</si>
  <si>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</si>
  <si>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</si>
  <si>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</si>
  <si>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</si>
  <si>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</si>
  <si>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</si>
  <si>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</si>
  <si>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</si>
  <si>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</si>
  <si>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</si>
  <si>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</si>
  <si>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</si>
  <si>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</si>
  <si>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</si>
  <si>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</si>
  <si>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</si>
  <si>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</si>
  <si>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</si>
  <si>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</si>
  <si>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</si>
  <si>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</si>
  <si>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</si>
  <si>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</si>
  <si>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</si>
  <si>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</si>
  <si>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</si>
  <si>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</si>
  <si>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</si>
  <si>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</si>
  <si>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</si>
  <si>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</si>
  <si>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</si>
  <si>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</si>
  <si>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</si>
  <si>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</si>
  <si>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</si>
  <si>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</si>
  <si>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平成23年度から供用開始しており、新しい施設のため、現在のところ老朽化の問題は見られません。
　管渠については、平成21年に敷設しており、法定耐用年数が50年のため、平成71年頃に耐用年数を迎える予定です。
　小規模集合排水処理事業については、現在のところ長寿命化計画の策定は予定していません。</t>
    <phoneticPr fontId="4"/>
  </si>
  <si>
    <t>　小規模集合排水という事業自体の特性上、「水洗化率」が100％になっても「経費回収率」はさほど向上しないと考えられます。「経費回収率」については、建設に係る起債の償還が終わり、資本費がなくなったとしても、5～60％にとどまる見込みで、実際には更新に係る費用も出てくることから、更新のスケジュールを計画的に組むことで、将来的には類似団体の平均値である30％程度を目指したいと考えます。
　また、人口減少や節水型機器の普及により、使用料の大幅な増収が見込めないため、効率的な運営による費用の削減を行うことが必要と考えています。</t>
    <phoneticPr fontId="4"/>
  </si>
  <si>
    <t>非設置</t>
    <phoneticPr fontId="4"/>
  </si>
  <si>
    <t xml:space="preserve">　新発田市の小規模集合排水処理事業は、処理区域が非常に狭く対象戸数が限られてること、当該地区が農村部で排水に不便さを感じない世帯が多く、新規の接続につながらないため、使用料収入が伸び悩んでいます。自主財源により維持管理費を賄うことができず、起債元利償還金も含めた収支不足部分を繰入金により措置することで、収支均衡としているのが現状です。
　「収益的収支比率」は、整備事業に要した起債元金の償還額が大きく増えたことにより、前年に比べ10ポイント以上減少しました。
　「企業債残高対事業規模比率」は、地方債の償還が進み、料金収入が前年に比べ約１割増加したことや、一般会計負担額が大きく増加したことにより、前年に比べ大きく減少しました。建設費に係る起債の償還は,平成54年に完了する予定です。
　「経費回収率」と「汚水処理原価」は、料金収入が増加したことや汚水処理費が減少したことで、例年に比べ状況は改善しましたが、類似団体と比較すると、「経費回収率」が低く、「汚水処理原価」は高くなっています。これは、新発田市で整備した処理区域内に川が流れており、川を越えるための圧送ポンプの設置が必要であったため、建設費が上がったことが原因と考えられます。
　「水洗化率」は、平成27年度に70％を超えましたが、今後、地域の協力も得ながら、更なる「水洗化率」の向上を図る必要があります。
</t>
    <rPh sb="89" eb="90">
      <t>ノ</t>
    </rPh>
    <rPh sb="91" eb="92">
      <t>ナヤ</t>
    </rPh>
    <rPh sb="98" eb="100">
      <t>ジシュ</t>
    </rPh>
    <rPh sb="100" eb="102">
      <t>ザイゲン</t>
    </rPh>
    <rPh sb="105" eb="107">
      <t>イジ</t>
    </rPh>
    <rPh sb="107" eb="110">
      <t>カンリヒ</t>
    </rPh>
    <rPh sb="111" eb="112">
      <t>マカナ</t>
    </rPh>
    <rPh sb="120" eb="122">
      <t>キサイ</t>
    </rPh>
    <rPh sb="122" eb="124">
      <t>ガンリ</t>
    </rPh>
    <rPh sb="124" eb="127">
      <t>ショウカンキン</t>
    </rPh>
    <rPh sb="128" eb="129">
      <t>フク</t>
    </rPh>
    <rPh sb="131" eb="133">
      <t>シュウシ</t>
    </rPh>
    <rPh sb="133" eb="135">
      <t>フソク</t>
    </rPh>
    <rPh sb="135" eb="137">
      <t>ブブン</t>
    </rPh>
    <rPh sb="138" eb="140">
      <t>クリイレ</t>
    </rPh>
    <rPh sb="140" eb="141">
      <t>キン</t>
    </rPh>
    <rPh sb="144" eb="146">
      <t>ソチ</t>
    </rPh>
    <rPh sb="152" eb="154">
      <t>シュウシ</t>
    </rPh>
    <rPh sb="154" eb="156">
      <t>キンコウ</t>
    </rPh>
    <rPh sb="163" eb="165">
      <t>ゲンジョウ</t>
    </rPh>
    <rPh sb="181" eb="183">
      <t>セイビ</t>
    </rPh>
    <rPh sb="183" eb="185">
      <t>ジギョウ</t>
    </rPh>
    <rPh sb="186" eb="187">
      <t>ヨウ</t>
    </rPh>
    <rPh sb="189" eb="191">
      <t>キサイ</t>
    </rPh>
    <rPh sb="191" eb="193">
      <t>ガンキン</t>
    </rPh>
    <rPh sb="196" eb="197">
      <t>ガク</t>
    </rPh>
    <rPh sb="198" eb="199">
      <t>オオ</t>
    </rPh>
    <rPh sb="201" eb="202">
      <t>フ</t>
    </rPh>
    <rPh sb="210" eb="212">
      <t>ゼンネン</t>
    </rPh>
    <rPh sb="213" eb="214">
      <t>クラ</t>
    </rPh>
    <rPh sb="221" eb="223">
      <t>イジョウ</t>
    </rPh>
    <rPh sb="223" eb="225">
      <t>ゲンショウ</t>
    </rPh>
    <rPh sb="268" eb="269">
      <t>ヤク</t>
    </rPh>
    <rPh sb="271" eb="273">
      <t>ゾウカ</t>
    </rPh>
    <rPh sb="290" eb="292">
      <t>ゾウカ</t>
    </rPh>
    <rPh sb="308" eb="31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</si>
</sst>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71401760"/>
        <c:axId val="27140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271401760"/>
        <c:axId val="271402152"/>
      </c:lineChart>
      <c:dateAx>
        <c:axId val="271401760"/>
        <c:scaling>
          <c:orientation val="minMax"/>
        </c:scaling>
        <c:delete val="1"/>
        <c:axPos val="b"/>
        <c:numFmt formatCode="ge" sourceLinked="1"/>
        <c:majorTickMark val="none"/>
        <c:minorTickMark val="none"/>
        <c:tickLblPos val="none"/>
        <c:crossAx val="271402152"/>
        <c:crosses val="autoZero"/>
        <c:auto val="1"/>
        <c:lblOffset val="100"/>
        <c:baseTimeUnit val="years"/>
      </c:dateAx>
      <c:valAx>
        <c:axId val="27140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698296"/>
        <c:axId val="2146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214698296"/>
        <c:axId val="214698688"/>
      </c:lineChart>
      <c:dateAx>
        <c:axId val="214698296"/>
        <c:scaling>
          <c:orientation val="minMax"/>
        </c:scaling>
        <c:delete val="1"/>
        <c:axPos val="b"/>
        <c:numFmt formatCode="ge" sourceLinked="1"/>
        <c:majorTickMark val="none"/>
        <c:minorTickMark val="none"/>
        <c:tickLblPos val="none"/>
        <c:crossAx val="214698688"/>
        <c:crosses val="autoZero"/>
        <c:auto val="1"/>
        <c:lblOffset val="100"/>
        <c:baseTimeUnit val="years"/>
      </c:dateAx>
      <c:valAx>
        <c:axId val="214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9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55.17</c:v>
                </c:pt>
                <c:pt idx="1">
                  <c:v>67.650000000000006</c:v>
                </c:pt>
                <c:pt idx="2">
                  <c:v>68.75</c:v>
                </c:pt>
                <c:pt idx="3">
                  <c:v>72.73</c:v>
                </c:pt>
                <c:pt idx="4">
                  <c:v>81.25</c:v>
                </c:pt>
              </c:numCache>
            </c:numRef>
          </c:val>
        </c:ser>
        <c:dLbls>
          <c:showLegendKey val="0"/>
          <c:showVal val="0"/>
          <c:showCatName val="0"/>
          <c:showSerName val="0"/>
          <c:showPercent val="0"/>
          <c:showBubbleSize val="0"/>
        </c:dLbls>
        <c:gapWidth val="150"/>
        <c:axId val="214699864"/>
        <c:axId val="2147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214699864"/>
        <c:axId val="214700256"/>
      </c:lineChart>
      <c:dateAx>
        <c:axId val="214699864"/>
        <c:scaling>
          <c:orientation val="minMax"/>
        </c:scaling>
        <c:delete val="1"/>
        <c:axPos val="b"/>
        <c:numFmt formatCode="ge" sourceLinked="1"/>
        <c:majorTickMark val="none"/>
        <c:minorTickMark val="none"/>
        <c:tickLblPos val="none"/>
        <c:crossAx val="214700256"/>
        <c:crosses val="autoZero"/>
        <c:auto val="1"/>
        <c:lblOffset val="100"/>
        <c:baseTimeUnit val="years"/>
      </c:dateAx>
      <c:valAx>
        <c:axId val="2147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9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97.07</c:v>
                </c:pt>
                <c:pt idx="3">
                  <c:v>97.01</c:v>
                </c:pt>
                <c:pt idx="4">
                  <c:v>86.04</c:v>
                </c:pt>
              </c:numCache>
            </c:numRef>
          </c:val>
        </c:ser>
        <c:dLbls>
          <c:showLegendKey val="0"/>
          <c:showVal val="0"/>
          <c:showCatName val="0"/>
          <c:showSerName val="0"/>
          <c:showPercent val="0"/>
          <c:showBubbleSize val="0"/>
        </c:dLbls>
        <c:gapWidth val="150"/>
        <c:axId val="271403328"/>
        <c:axId val="27140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403328"/>
        <c:axId val="271403720"/>
      </c:lineChart>
      <c:dateAx>
        <c:axId val="271403328"/>
        <c:scaling>
          <c:orientation val="minMax"/>
        </c:scaling>
        <c:delete val="1"/>
        <c:axPos val="b"/>
        <c:numFmt formatCode="ge" sourceLinked="1"/>
        <c:majorTickMark val="none"/>
        <c:minorTickMark val="none"/>
        <c:tickLblPos val="none"/>
        <c:crossAx val="271403720"/>
        <c:crosses val="autoZero"/>
        <c:auto val="1"/>
        <c:lblOffset val="100"/>
        <c:baseTimeUnit val="years"/>
      </c:dateAx>
      <c:valAx>
        <c:axId val="27140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766392"/>
        <c:axId val="271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766392"/>
        <c:axId val="271766784"/>
      </c:lineChart>
      <c:dateAx>
        <c:axId val="271766392"/>
        <c:scaling>
          <c:orientation val="minMax"/>
        </c:scaling>
        <c:delete val="1"/>
        <c:axPos val="b"/>
        <c:numFmt formatCode="ge" sourceLinked="1"/>
        <c:majorTickMark val="none"/>
        <c:minorTickMark val="none"/>
        <c:tickLblPos val="none"/>
        <c:crossAx val="271766784"/>
        <c:crosses val="autoZero"/>
        <c:auto val="1"/>
        <c:lblOffset val="100"/>
        <c:baseTimeUnit val="years"/>
      </c:dateAx>
      <c:valAx>
        <c:axId val="271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767960"/>
        <c:axId val="2717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767960"/>
        <c:axId val="271768352"/>
      </c:lineChart>
      <c:dateAx>
        <c:axId val="271767960"/>
        <c:scaling>
          <c:orientation val="minMax"/>
        </c:scaling>
        <c:delete val="1"/>
        <c:axPos val="b"/>
        <c:numFmt formatCode="ge" sourceLinked="1"/>
        <c:majorTickMark val="none"/>
        <c:minorTickMark val="none"/>
        <c:tickLblPos val="none"/>
        <c:crossAx val="271768352"/>
        <c:crosses val="autoZero"/>
        <c:auto val="1"/>
        <c:lblOffset val="100"/>
        <c:baseTimeUnit val="years"/>
      </c:dateAx>
      <c:valAx>
        <c:axId val="2717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769528"/>
        <c:axId val="21462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769528"/>
        <c:axId val="214627096"/>
      </c:lineChart>
      <c:dateAx>
        <c:axId val="271769528"/>
        <c:scaling>
          <c:orientation val="minMax"/>
        </c:scaling>
        <c:delete val="1"/>
        <c:axPos val="b"/>
        <c:numFmt formatCode="ge" sourceLinked="1"/>
        <c:majorTickMark val="none"/>
        <c:minorTickMark val="none"/>
        <c:tickLblPos val="none"/>
        <c:crossAx val="214627096"/>
        <c:crosses val="autoZero"/>
        <c:auto val="1"/>
        <c:lblOffset val="100"/>
        <c:baseTimeUnit val="years"/>
      </c:dateAx>
      <c:valAx>
        <c:axId val="21462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6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4628272"/>
        <c:axId val="21462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4628272"/>
        <c:axId val="214628664"/>
      </c:lineChart>
      <c:dateAx>
        <c:axId val="214628272"/>
        <c:scaling>
          <c:orientation val="minMax"/>
        </c:scaling>
        <c:delete val="1"/>
        <c:axPos val="b"/>
        <c:numFmt formatCode="ge" sourceLinked="1"/>
        <c:majorTickMark val="none"/>
        <c:minorTickMark val="none"/>
        <c:tickLblPos val="none"/>
        <c:crossAx val="214628664"/>
        <c:crosses val="autoZero"/>
        <c:auto val="1"/>
        <c:lblOffset val="100"/>
        <c:baseTimeUnit val="years"/>
      </c:dateAx>
      <c:valAx>
        <c:axId val="21462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2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4130.47</c:v>
                </c:pt>
                <c:pt idx="1">
                  <c:v>5985.57</c:v>
                </c:pt>
                <c:pt idx="2">
                  <c:v>6068.3</c:v>
                </c:pt>
                <c:pt idx="3">
                  <c:v>15173.65</c:v>
                </c:pt>
                <c:pt idx="4">
                  <c:v>4493.54</c:v>
                </c:pt>
              </c:numCache>
            </c:numRef>
          </c:val>
        </c:ser>
        <c:dLbls>
          <c:showLegendKey val="0"/>
          <c:showVal val="0"/>
          <c:showCatName val="0"/>
          <c:showSerName val="0"/>
          <c:showPercent val="0"/>
          <c:showBubbleSize val="0"/>
        </c:dLbls>
        <c:gapWidth val="150"/>
        <c:axId val="214629840"/>
        <c:axId val="2146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214629840"/>
        <c:axId val="214630232"/>
      </c:lineChart>
      <c:dateAx>
        <c:axId val="214629840"/>
        <c:scaling>
          <c:orientation val="minMax"/>
        </c:scaling>
        <c:delete val="1"/>
        <c:axPos val="b"/>
        <c:numFmt formatCode="ge" sourceLinked="1"/>
        <c:majorTickMark val="none"/>
        <c:minorTickMark val="none"/>
        <c:tickLblPos val="none"/>
        <c:crossAx val="214630232"/>
        <c:crosses val="autoZero"/>
        <c:auto val="1"/>
        <c:lblOffset val="100"/>
        <c:baseTimeUnit val="years"/>
      </c:dateAx>
      <c:valAx>
        <c:axId val="2146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17.739999999999998</c:v>
                </c:pt>
                <c:pt idx="1">
                  <c:v>18.37</c:v>
                </c:pt>
                <c:pt idx="2">
                  <c:v>18.29</c:v>
                </c:pt>
                <c:pt idx="3">
                  <c:v>16.579999999999998</c:v>
                </c:pt>
                <c:pt idx="4">
                  <c:v>22.81</c:v>
                </c:pt>
              </c:numCache>
            </c:numRef>
          </c:val>
        </c:ser>
        <c:dLbls>
          <c:showLegendKey val="0"/>
          <c:showVal val="0"/>
          <c:showCatName val="0"/>
          <c:showSerName val="0"/>
          <c:showPercent val="0"/>
          <c:showBubbleSize val="0"/>
        </c:dLbls>
        <c:gapWidth val="150"/>
        <c:axId val="272162888"/>
        <c:axId val="27216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272162888"/>
        <c:axId val="272163280"/>
      </c:lineChart>
      <c:dateAx>
        <c:axId val="272162888"/>
        <c:scaling>
          <c:orientation val="minMax"/>
        </c:scaling>
        <c:delete val="1"/>
        <c:axPos val="b"/>
        <c:numFmt formatCode="ge" sourceLinked="1"/>
        <c:majorTickMark val="none"/>
        <c:minorTickMark val="none"/>
        <c:tickLblPos val="none"/>
        <c:crossAx val="272163280"/>
        <c:crosses val="autoZero"/>
        <c:auto val="1"/>
        <c:lblOffset val="100"/>
        <c:baseTimeUnit val="years"/>
      </c:dateAx>
      <c:valAx>
        <c:axId val="27216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6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953.91</c:v>
                </c:pt>
                <c:pt idx="1">
                  <c:v>907.22</c:v>
                </c:pt>
                <c:pt idx="2">
                  <c:v>922.78</c:v>
                </c:pt>
                <c:pt idx="3">
                  <c:v>1013.96</c:v>
                </c:pt>
                <c:pt idx="4">
                  <c:v>730.73</c:v>
                </c:pt>
              </c:numCache>
            </c:numRef>
          </c:val>
        </c:ser>
        <c:dLbls>
          <c:showLegendKey val="0"/>
          <c:showVal val="0"/>
          <c:showCatName val="0"/>
          <c:showSerName val="0"/>
          <c:showPercent val="0"/>
          <c:showBubbleSize val="0"/>
        </c:dLbls>
        <c:gapWidth val="150"/>
        <c:axId val="214696728"/>
        <c:axId val="2146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214696728"/>
        <c:axId val="214697120"/>
      </c:lineChart>
      <c:dateAx>
        <c:axId val="214696728"/>
        <c:scaling>
          <c:orientation val="minMax"/>
        </c:scaling>
        <c:delete val="1"/>
        <c:axPos val="b"/>
        <c:numFmt formatCode="ge" sourceLinked="1"/>
        <c:majorTickMark val="none"/>
        <c:minorTickMark val="none"/>
        <c:tickLblPos val="none"/>
        <c:crossAx val="214697120"/>
        <c:crosses val="autoZero"/>
        <c:auto val="1"/>
        <c:lblOffset val="100"/>
        <c:baseTimeUnit val="years"/>
      </c:dateAx>
      <c:valAx>
        <c:axId val="2146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69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新潟県　新発田市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I3</v>
      </c>
      <c r="X8" s="72"/>
      <c r="Y8" s="72"/>
      <c r="Z8" s="72"/>
      <c r="AA8" s="72"/>
      <c r="AB8" s="72"/>
      <c r="AC8" s="72"/>
      <c r="AD8" s="73" t="s">
        <v>124</v>
      </c>
      <c r="AE8" s="73"/>
      <c r="AF8" s="73"/>
      <c r="AG8" s="73"/>
      <c r="AH8" s="73"/>
      <c r="AI8" s="73"/>
      <c r="AJ8" s="73"/>
      <c r="AK8" s="4"/>
      <c r="AL8" s="67">
        <f>データ!S6</f>
        <v>99700</v>
      </c>
      <c r="AM8" s="67"/>
      <c r="AN8" s="67"/>
      <c r="AO8" s="67"/>
      <c r="AP8" s="67"/>
      <c r="AQ8" s="67"/>
      <c r="AR8" s="67"/>
      <c r="AS8" s="67"/>
      <c r="AT8" s="66">
        <f>データ!T6</f>
        <v>533.1</v>
      </c>
      <c r="AU8" s="66"/>
      <c r="AV8" s="66"/>
      <c r="AW8" s="66"/>
      <c r="AX8" s="66"/>
      <c r="AY8" s="66"/>
      <c r="AZ8" s="66"/>
      <c r="BA8" s="66"/>
      <c r="BB8" s="66">
        <f>データ!U6</f>
        <v>187.02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0.03</v>
      </c>
      <c r="Q10" s="66"/>
      <c r="R10" s="66"/>
      <c r="S10" s="66"/>
      <c r="T10" s="66"/>
      <c r="U10" s="66"/>
      <c r="V10" s="66"/>
      <c r="W10" s="66">
        <f>データ!Q6</f>
        <v>100</v>
      </c>
      <c r="X10" s="66"/>
      <c r="Y10" s="66"/>
      <c r="Z10" s="66"/>
      <c r="AA10" s="66"/>
      <c r="AB10" s="66"/>
      <c r="AC10" s="66"/>
      <c r="AD10" s="67">
        <f>データ!R6</f>
        <v>2980</v>
      </c>
      <c r="AE10" s="67"/>
      <c r="AF10" s="67"/>
      <c r="AG10" s="67"/>
      <c r="AH10" s="67"/>
      <c r="AI10" s="67"/>
      <c r="AJ10" s="67"/>
      <c r="AK10" s="2"/>
      <c r="AL10" s="67">
        <f>データ!V6</f>
        <v>32</v>
      </c>
      <c r="AM10" s="67"/>
      <c r="AN10" s="67"/>
      <c r="AO10" s="67"/>
      <c r="AP10" s="67"/>
      <c r="AQ10" s="67"/>
      <c r="AR10" s="67"/>
      <c r="AS10" s="67"/>
      <c r="AT10" s="66">
        <f>データ!W6</f>
        <v>0.02</v>
      </c>
      <c r="AU10" s="66"/>
      <c r="AV10" s="66"/>
      <c r="AW10" s="66"/>
      <c r="AX10" s="66"/>
      <c r="AY10" s="66"/>
      <c r="AZ10" s="66"/>
      <c r="BA10" s="66"/>
      <c r="BB10" s="66">
        <f>データ!X6</f>
        <v>1600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152064</v>
      </c>
      <c r="D6" s="33">
        <f t="shared" si="3"/>
        <v>47</v>
      </c>
      <c r="E6" s="33">
        <f t="shared" si="3"/>
        <v>17</v>
      </c>
      <c r="F6" s="33">
        <f t="shared" si="3"/>
        <v>9</v>
      </c>
      <c r="G6" s="33">
        <f t="shared" si="3"/>
        <v>0</v>
      </c>
      <c r="H6" s="33" t="str">
        <f t="shared" si="3"/>
        <v>新潟県　新発田市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0.03</v>
      </c>
      <c r="Q6" s="34">
        <f t="shared" si="3"/>
        <v>100</v>
      </c>
      <c r="R6" s="34">
        <f t="shared" si="3"/>
        <v>2980</v>
      </c>
      <c r="S6" s="34">
        <f t="shared" si="3"/>
        <v>99700</v>
      </c>
      <c r="T6" s="34">
        <f t="shared" si="3"/>
        <v>533.1</v>
      </c>
      <c r="U6" s="34">
        <f t="shared" si="3"/>
        <v>187.02</v>
      </c>
      <c r="V6" s="34">
        <f t="shared" si="3"/>
        <v>32</v>
      </c>
      <c r="W6" s="34">
        <f t="shared" si="3"/>
        <v>0.02</v>
      </c>
      <c r="X6" s="34">
        <f t="shared" si="3"/>
        <v>1600</v>
      </c>
      <c r="Y6" s="35">
        <f>IF(Y7="",NA(),Y7)</f>
        <v>100</v>
      </c>
      <c r="Z6" s="35">
        <f t="shared" ref="Z6:AH6" si="4">IF(Z7="",NA(),Z7)</f>
        <v>100</v>
      </c>
      <c r="AA6" s="35">
        <f t="shared" si="4"/>
        <v>97.07</v>
      </c>
      <c r="AB6" s="35">
        <f t="shared" si="4"/>
        <v>97.01</v>
      </c>
      <c r="AC6" s="35">
        <f t="shared" si="4"/>
        <v>86.04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4130.47</v>
      </c>
      <c r="BG6" s="35">
        <f t="shared" ref="BG6:BO6" si="7">IF(BG7="",NA(),BG7)</f>
        <v>5985.57</v>
      </c>
      <c r="BH6" s="35">
        <f t="shared" si="7"/>
        <v>6068.3</v>
      </c>
      <c r="BI6" s="35">
        <f t="shared" si="7"/>
        <v>15173.65</v>
      </c>
      <c r="BJ6" s="35">
        <f t="shared" si="7"/>
        <v>4493.54</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17.739999999999998</v>
      </c>
      <c r="BR6" s="35">
        <f t="shared" ref="BR6:BZ6" si="8">IF(BR7="",NA(),BR7)</f>
        <v>18.37</v>
      </c>
      <c r="BS6" s="35">
        <f t="shared" si="8"/>
        <v>18.29</v>
      </c>
      <c r="BT6" s="35">
        <f t="shared" si="8"/>
        <v>16.579999999999998</v>
      </c>
      <c r="BU6" s="35">
        <f t="shared" si="8"/>
        <v>22.81</v>
      </c>
      <c r="BV6" s="35">
        <f t="shared" si="8"/>
        <v>29.25</v>
      </c>
      <c r="BW6" s="35">
        <f t="shared" si="8"/>
        <v>31.04</v>
      </c>
      <c r="BX6" s="35">
        <f t="shared" si="8"/>
        <v>29.21</v>
      </c>
      <c r="BY6" s="35">
        <f t="shared" si="8"/>
        <v>26.47</v>
      </c>
      <c r="BZ6" s="35">
        <f t="shared" si="8"/>
        <v>32.14</v>
      </c>
      <c r="CA6" s="34" t="str">
        <f>IF(CA7="","",IF(CA7="-","【-】","【"&amp;SUBSTITUTE(TEXT(CA7,"#,##0.00"),"-","△")&amp;"】"))</f>
        <v>【33.55】</v>
      </c>
      <c r="CB6" s="35">
        <f>IF(CB7="",NA(),CB7)</f>
        <v>953.91</v>
      </c>
      <c r="CC6" s="35">
        <f t="shared" ref="CC6:CK6" si="9">IF(CC7="",NA(),CC7)</f>
        <v>907.22</v>
      </c>
      <c r="CD6" s="35">
        <f t="shared" si="9"/>
        <v>922.78</v>
      </c>
      <c r="CE6" s="35">
        <f t="shared" si="9"/>
        <v>1013.96</v>
      </c>
      <c r="CF6" s="35">
        <f t="shared" si="9"/>
        <v>730.73</v>
      </c>
      <c r="CG6" s="35">
        <f t="shared" si="9"/>
        <v>622.30999999999995</v>
      </c>
      <c r="CH6" s="35">
        <f t="shared" si="9"/>
        <v>589.39</v>
      </c>
      <c r="CI6" s="35">
        <f t="shared" si="9"/>
        <v>620.01</v>
      </c>
      <c r="CJ6" s="35">
        <f t="shared" si="9"/>
        <v>688.46</v>
      </c>
      <c r="CK6" s="35">
        <f t="shared" si="9"/>
        <v>562.9</v>
      </c>
      <c r="CL6" s="34" t="str">
        <f>IF(CL7="","",IF(CL7="-","【-】","【"&amp;SUBSTITUTE(TEXT(CL7,"#,##0.00"),"-","△")&amp;"】"))</f>
        <v>【556.04】</v>
      </c>
      <c r="CM6" s="35" t="str">
        <f>IF(CM7="",NA(),CM7)</f>
        <v>-</v>
      </c>
      <c r="CN6" s="35" t="str">
        <f t="shared" ref="CN6:CV6" si="10">IF(CN7="",NA(),CN7)</f>
        <v>-</v>
      </c>
      <c r="CO6" s="35" t="str">
        <f t="shared" si="10"/>
        <v>-</v>
      </c>
      <c r="CP6" s="35" t="str">
        <f t="shared" si="10"/>
        <v>-</v>
      </c>
      <c r="CQ6" s="35" t="str">
        <f t="shared" si="10"/>
        <v>-</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55.17</v>
      </c>
      <c r="CY6" s="35">
        <f t="shared" ref="CY6:DG6" si="11">IF(CY7="",NA(),CY7)</f>
        <v>67.650000000000006</v>
      </c>
      <c r="CZ6" s="35">
        <f t="shared" si="11"/>
        <v>68.75</v>
      </c>
      <c r="DA6" s="35">
        <f t="shared" si="11"/>
        <v>72.73</v>
      </c>
      <c r="DB6" s="35">
        <f t="shared" si="11"/>
        <v>81.25</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x14ac:dyDescent="0.15">
      <c r="A7" s="28"/>
      <c r="B7" s="37">
        <v>2016</v>
      </c>
      <c r="C7" s="37">
        <v>152064</v>
      </c>
      <c r="D7" s="37">
        <v>47</v>
      </c>
      <c r="E7" s="37">
        <v>17</v>
      </c>
      <c r="F7" s="37">
        <v>9</v>
      </c>
      <c r="G7" s="37">
        <v>0</v>
      </c>
      <c r="H7" s="37" t="s">
        <v>110</v>
      </c>
      <c r="I7" s="37" t="s">
        <v>111</v>
      </c>
      <c r="J7" s="37" t="s">
        <v>112</v>
      </c>
      <c r="K7" s="37" t="s">
        <v>113</v>
      </c>
      <c r="L7" s="37" t="s">
        <v>114</v>
      </c>
      <c r="M7" s="37"/>
      <c r="N7" s="38" t="s">
        <v>115</v>
      </c>
      <c r="O7" s="38" t="s">
        <v>116</v>
      </c>
      <c r="P7" s="38">
        <v>0.03</v>
      </c>
      <c r="Q7" s="38">
        <v>100</v>
      </c>
      <c r="R7" s="38">
        <v>2980</v>
      </c>
      <c r="S7" s="38">
        <v>99700</v>
      </c>
      <c r="T7" s="38">
        <v>533.1</v>
      </c>
      <c r="U7" s="38">
        <v>187.02</v>
      </c>
      <c r="V7" s="38">
        <v>32</v>
      </c>
      <c r="W7" s="38">
        <v>0.02</v>
      </c>
      <c r="X7" s="38">
        <v>1600</v>
      </c>
      <c r="Y7" s="38">
        <v>100</v>
      </c>
      <c r="Z7" s="38">
        <v>100</v>
      </c>
      <c r="AA7" s="38">
        <v>97.07</v>
      </c>
      <c r="AB7" s="38">
        <v>97.01</v>
      </c>
      <c r="AC7" s="38">
        <v>86.04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4130.47</v>
      </c>
      <c r="BG7" s="38">
        <v>5985.57</v>
      </c>
      <c r="BH7" s="38">
        <v>6068.3</v>
      </c>
      <c r="BI7" s="38">
        <v>15173.65</v>
      </c>
      <c r="BJ7" s="38">
        <v>4493.54</v>
      </c>
      <c r="BK7" s="38">
        <v>3055.24</v>
      </c>
      <c r="BL7" s="38">
        <v>2574.4699999999998</v>
      </c>
      <c r="BM7" s="38">
        <v>2784</v>
      </c>
      <c r="BN7" s="38">
        <v>3188.44</v>
      </c>
      <c r="BO7" s="38">
        <v>4170.3999999999996</v>
      </c>
      <c r="BP7" s="38">
        <v>2448.19</v>
      </c>
      <c r="BQ7" s="38">
        <v>17.739999999999998</v>
      </c>
      <c r="BR7" s="38">
        <v>18.37</v>
      </c>
      <c r="BS7" s="38">
        <v>18.29</v>
      </c>
      <c r="BT7" s="38">
        <v>16.579999999999998</v>
      </c>
      <c r="BU7" s="38">
        <v>22.81</v>
      </c>
      <c r="BV7" s="38">
        <v>29.25</v>
      </c>
      <c r="BW7" s="38">
        <v>31.04</v>
      </c>
      <c r="BX7" s="38">
        <v>29.21</v>
      </c>
      <c r="BY7" s="38">
        <v>26.47</v>
      </c>
      <c r="BZ7" s="38">
        <v>32.14</v>
      </c>
      <c r="CA7" s="38">
        <v>33.549999999999997</v>
      </c>
      <c r="CB7" s="38">
        <v>953.91</v>
      </c>
      <c r="CC7" s="38">
        <v>907.22</v>
      </c>
      <c r="CD7" s="38">
        <v>922.78</v>
      </c>
      <c r="CE7" s="38">
        <v>1013.96</v>
      </c>
      <c r="CF7" s="38">
        <v>730.73</v>
      </c>
      <c r="CG7" s="38">
        <v>622.30999999999995</v>
      </c>
      <c r="CH7" s="38">
        <v>589.39</v>
      </c>
      <c r="CI7" s="38">
        <v>620.01</v>
      </c>
      <c r="CJ7" s="38">
        <v>688.46</v>
      </c>
      <c r="CK7" s="38">
        <v>562.9</v>
      </c>
      <c r="CL7" s="38">
        <v>556.04</v>
      </c>
      <c r="CM7" s="38" t="s">
        <v>115</v>
      </c>
      <c r="CN7" s="38" t="s">
        <v>115</v>
      </c>
      <c r="CO7" s="38" t="s">
        <v>115</v>
      </c>
      <c r="CP7" s="38" t="s">
        <v>115</v>
      </c>
      <c r="CQ7" s="38" t="s">
        <v>115</v>
      </c>
      <c r="CR7" s="38">
        <v>39.119999999999997</v>
      </c>
      <c r="CS7" s="38">
        <v>41.24</v>
      </c>
      <c r="CT7" s="38">
        <v>43.1</v>
      </c>
      <c r="CU7" s="38">
        <v>40.96</v>
      </c>
      <c r="CV7" s="38">
        <v>39.450000000000003</v>
      </c>
      <c r="CW7" s="38">
        <v>37.130000000000003</v>
      </c>
      <c r="CX7" s="38">
        <v>55.17</v>
      </c>
      <c r="CY7" s="38">
        <v>67.650000000000006</v>
      </c>
      <c r="CZ7" s="38">
        <v>68.75</v>
      </c>
      <c r="DA7" s="38">
        <v>72.73</v>
      </c>
      <c r="DB7" s="38">
        <v>81.25</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v>0</v>
      </c>
      <c r="EG7" s="38">
        <v>0</v>
      </c>
      <c r="EH7" s="38">
        <v>0</v>
      </c>
      <c r="EI7" s="38">
        <v>0</v>
      </c>
      <c r="EJ7" s="38">
        <v>0</v>
      </c>
      <c r="EK7" s="38">
        <v>0</v>
      </c>
      <c r="EL7" s="38">
        <v>0</v>
      </c>
      <c r="EM7" s="38">
        <v>0.51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2018-01-31T01:29:14Z</cp:lastPrinted>
  <dcterms:created xsi:type="dcterms:W3CDTF">2017-12-25T02:37:54Z</dcterms:created>
  <dcterms:modified xsi:type="dcterms:W3CDTF">2018-01-31T01:31:32Z</dcterms:modified>
  <cp:category/>
</cp:coreProperties>
</file>