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YVAQZO3siRyHHu8h1e9AYjgWQC1GgbTZzWYmIZ3NfoRJYGLJweZQc1Mk2FEmr4svUzOuO2GP/KbI9KSqh+B2Bg==" workbookSaltValue="2ScpHAjbGuXo19Deg5cEsQ=="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<sst xmlns="http://schemas.openxmlformats.org/spreadsheetml/2006/main" count="232" uniqueCount="120">
  <si>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</si>
  <si>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</si>
  <si>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</si>
  <si>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</si>
  <si>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</si>
  <si>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</si>
  <si>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</si>
  <si>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</si>
  <si>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</si>
  <si>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</si>
  <si>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</si>
  <si>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</si>
  <si>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</si>
  <si>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</si>
  <si>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</si>
  <si>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</si>
  <si>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</si>
  <si>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</si>
  <si>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</si>
  <si>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</si>
  <si>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</si>
  <si>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</si>
  <si>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</si>
  <si>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</si>
  <si>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</si>
  <si>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</si>
  <si>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</si>
  <si>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</si>
  <si>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</si>
  <si>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</si>
  <si>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</si>
  <si>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</si>
  <si>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</si>
  <si>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</si>
  <si>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</si>
  <si>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</si>
  <si>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</si>
  <si>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</si>
  <si>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</si>
  <si>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</si>
  <si>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</si>
  <si>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</si>
  <si>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</si>
  <si>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</si>
  <si>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</si>
  <si>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</si>
  <si>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</si>
  <si>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</si>
  <si>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</si>
  <si>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</si>
  <si>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</si>
  <si>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</si>
  <si>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</si>
  <si>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</si>
  <si>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</si>
  <si>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</si>
  <si>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</si>
  <si>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</si>
  <si>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</si>
  <si>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</si>
  <si>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</si>
  <si>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</si>
  <si>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</si>
  <si>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</si>
  <si>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</si>
  <si>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</si>
  <si>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</si>
  <si>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</si>
  <si>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</si>
  <si>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</si>
  <si>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</si>
  <si>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</si>
  <si>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</si>
  <si>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</si>
  <si>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</si>
  <si>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</si>
  <si>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</si>
  <si>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</si>
  <si>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</si>
  <si>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</si>
  <si>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</si>
  <si>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</si>
  <si>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</si>
  <si>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</si>
  <si>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</si>
  <si>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</si>
  <si>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</si>
  <si>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</si>
  <si>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</si>
  <si>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</si>
  <si>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</si>
  <si>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</si>
  <si>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</si>
  <si>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</si>
  <si>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</si>
  <si>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</si>
  <si>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</si>
  <si>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</si>
  <si>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</si>
  <si>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</si>
  <si>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</si>
  <si>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</si>
  <si>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</si>
  <si>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</si>
  <si>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</si>
  <si>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</si>
  <si>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</si>
  <si>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</si>
  <si>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</si>
  <si>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</si>
  <si>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</si>
  <si>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</si>
  <si>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</si>
  <si>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</si>
  <si>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</si>
  <si>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</si>
  <si>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</si>
  <si>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平成29年度から、旧簡易水道事業を上水道事業に経営統合した結果、経営指標は全体的に悪化し、指標の多くが全国平均値及び類似団体平均値を下回る結果となりました。
　「企業債残高対給水収益比率」、「流動比率」、「管路経年化比率」及び「管路更新率」を見ると、給水収益の割に企業債残高が多いこと、現金等の流動資産が少ないこと及び法定耐用年数経過資産が多い割に必要な投資ができていないことから、必要な投資を先送りにして、現在の健全性を維持しているとも読み取ることができます。
　水道事業は、将来にわたって持続していかなければならない事業であります。市では、現状の把握・分析を行い、当面の間に取組む事項、方策をまとめた新発田市水道ビジョン（平成28～35年度）を作成しました。今後もお客様の理解・協力を得ながら、より良い水道事業の運営を目指していきます。</t>
    <rPh sb="1" eb="3">
      <t>ヘイセイ</t>
    </rPh>
    <rPh sb="5" eb="6">
      <t>ネン</t>
    </rPh>
    <rPh sb="6" eb="7">
      <t>ド</t>
    </rPh>
    <rPh sb="10" eb="11">
      <t>キュウ</t>
    </rPh>
    <rPh sb="11" eb="13">
      <t>カンイ</t>
    </rPh>
    <rPh sb="13" eb="15">
      <t>スイドウ</t>
    </rPh>
    <rPh sb="15" eb="17">
      <t>ジギョウ</t>
    </rPh>
    <rPh sb="18" eb="21">
      <t>ジョウスイドウ</t>
    </rPh>
    <rPh sb="21" eb="23">
      <t>ジギョウ</t>
    </rPh>
    <rPh sb="24" eb="26">
      <t>ケイエイ</t>
    </rPh>
    <rPh sb="26" eb="28">
      <t>トウゴウ</t>
    </rPh>
    <rPh sb="30" eb="32">
      <t>ケッカ</t>
    </rPh>
    <rPh sb="33" eb="35">
      <t>ケイエイ</t>
    </rPh>
    <rPh sb="35" eb="37">
      <t>シヒョウ</t>
    </rPh>
    <rPh sb="38" eb="41">
      <t>ゼンタイテキ</t>
    </rPh>
    <rPh sb="42" eb="44">
      <t>アッカ</t>
    </rPh>
    <rPh sb="46" eb="48">
      <t>シヒョウ</t>
    </rPh>
    <rPh sb="49" eb="50">
      <t>オオ</t>
    </rPh>
    <rPh sb="52" eb="54">
      <t>ゼンコク</t>
    </rPh>
    <rPh sb="54" eb="56">
      <t>ヘイキン</t>
    </rPh>
    <rPh sb="56" eb="57">
      <t>チ</t>
    </rPh>
    <rPh sb="57" eb="58">
      <t>オヨ</t>
    </rPh>
    <rPh sb="59" eb="61">
      <t>ルイジ</t>
    </rPh>
    <rPh sb="61" eb="63">
      <t>ダンタイ</t>
    </rPh>
    <rPh sb="63" eb="65">
      <t>ヘイキン</t>
    </rPh>
    <rPh sb="65" eb="66">
      <t>チ</t>
    </rPh>
    <rPh sb="67" eb="69">
      <t>シタマワ</t>
    </rPh>
    <rPh sb="70" eb="72">
      <t>ケッカ</t>
    </rPh>
    <phoneticPr fontId="16"/>
  </si>
  <si>
    <t>「経常収支比率」を見ると、平成26年度に大幅な改善傾向を示しています。これは平成26年度に会計基準の見直しが行われたことが影響しており、類似団体平均値も同様な改善傾向を示していることから、全国的な傾向であることが分かります。
 「流動比率」が平成26年度以降低い状況が続いています。これは、会計基準の見直しによって、これまで借入資本金に計上していた企業債を負債に計上したことが要因ですが、短期支払に対応できるよう早急に改善を図る必要性があると判断されます。
　「企業債残高対給水収益比率」の値が高い状況にあります。これは水道未普及地域解消を目的に、平成13～24年度にわたって拡張事業を実施した際に借入れた企業債が要因です。当市の料金水準の適正性を検討する必要があります。
　「施設利用率」及び「有収率」の値が、類似団体平均値よりも低く、特に「有収率」の値が、平成26年度以降悪化傾向を示しています。これは、老朽化した配水管等からの漏水によって、配水された水が収益に反映されていないことを意味します。施設・管路等の更新期に合わせ、適正な規模への見直しや、管路等の計画的な入替えを検討する必要があります。
　平成29年度の指標値が、前年度までと比較し総じて悪化傾向を示しているのは、これまで市営で運営されてきた簡易水道事業を平成29年度から上水道事業に経営統合したことが要因です。今後、スケールメリットを活かした事業運営を早急に検討し、実現を図る必要があります。</t>
    <rPh sb="339" eb="341">
      <t>シセツ</t>
    </rPh>
    <rPh sb="341" eb="344">
      <t>リヨウリツ</t>
    </rPh>
    <rPh sb="345" eb="346">
      <t>オヨ</t>
    </rPh>
    <rPh sb="356" eb="358">
      <t>ルイジ</t>
    </rPh>
    <rPh sb="358" eb="360">
      <t>ダンタイ</t>
    </rPh>
    <rPh sb="360" eb="362">
      <t>ヘイキン</t>
    </rPh>
    <rPh sb="362" eb="363">
      <t>チ</t>
    </rPh>
    <rPh sb="366" eb="367">
      <t>ヒク</t>
    </rPh>
    <rPh sb="372" eb="374">
      <t>ユウシュウ</t>
    </rPh>
    <rPh sb="374" eb="375">
      <t>リツ</t>
    </rPh>
    <rPh sb="377" eb="378">
      <t>アタイ</t>
    </rPh>
    <rPh sb="380" eb="382">
      <t>ヘイセイ</t>
    </rPh>
    <rPh sb="384" eb="386">
      <t>ネンド</t>
    </rPh>
    <rPh sb="386" eb="388">
      <t>イコウ</t>
    </rPh>
    <rPh sb="388" eb="390">
      <t>アッカ</t>
    </rPh>
    <rPh sb="390" eb="392">
      <t>ケイコウ</t>
    </rPh>
    <rPh sb="393" eb="394">
      <t>シメ</t>
    </rPh>
    <rPh sb="404" eb="407">
      <t>ロウキュウカ</t>
    </rPh>
    <rPh sb="409" eb="412">
      <t>ハイスイカン</t>
    </rPh>
    <rPh sb="412" eb="413">
      <t>トウ</t>
    </rPh>
    <rPh sb="423" eb="425">
      <t>ハイスイ</t>
    </rPh>
    <rPh sb="428" eb="429">
      <t>ミズ</t>
    </rPh>
    <rPh sb="503" eb="505">
      <t>ヘイセイ</t>
    </rPh>
    <rPh sb="507" eb="508">
      <t>ネン</t>
    </rPh>
    <rPh sb="508" eb="509">
      <t>ド</t>
    </rPh>
    <rPh sb="510" eb="512">
      <t>シヒョウ</t>
    </rPh>
    <rPh sb="512" eb="513">
      <t>チ</t>
    </rPh>
    <rPh sb="515" eb="518">
      <t>ゼンネンド</t>
    </rPh>
    <rPh sb="521" eb="523">
      <t>ヒカク</t>
    </rPh>
    <rPh sb="524" eb="525">
      <t>ソウ</t>
    </rPh>
    <rPh sb="527" eb="529">
      <t>アッカ</t>
    </rPh>
    <rPh sb="529" eb="531">
      <t>ケイコウ</t>
    </rPh>
    <rPh sb="532" eb="533">
      <t>シメ</t>
    </rPh>
    <rPh sb="544" eb="546">
      <t>シエイ</t>
    </rPh>
    <rPh sb="547" eb="549">
      <t>ウンエイ</t>
    </rPh>
    <rPh sb="554" eb="556">
      <t>カンイ</t>
    </rPh>
    <rPh sb="556" eb="558">
      <t>スイドウ</t>
    </rPh>
    <rPh sb="558" eb="560">
      <t>ジギョウ</t>
    </rPh>
    <rPh sb="561" eb="563">
      <t>ヘイセイ</t>
    </rPh>
    <rPh sb="565" eb="566">
      <t>ネン</t>
    </rPh>
    <rPh sb="566" eb="567">
      <t>ド</t>
    </rPh>
    <rPh sb="569" eb="572">
      <t>ジョウスイドウ</t>
    </rPh>
    <rPh sb="572" eb="574">
      <t>ジギョウ</t>
    </rPh>
    <rPh sb="575" eb="577">
      <t>ケイエイ</t>
    </rPh>
    <rPh sb="577" eb="579">
      <t>トウゴウ</t>
    </rPh>
    <rPh sb="584" eb="586">
      <t>ヨウイン</t>
    </rPh>
    <rPh sb="589" eb="591">
      <t>コンゴ</t>
    </rPh>
    <rPh sb="601" eb="602">
      <t>イ</t>
    </rPh>
    <rPh sb="605" eb="607">
      <t>ジギョウ</t>
    </rPh>
    <rPh sb="607" eb="609">
      <t>ウンエイ</t>
    </rPh>
    <rPh sb="610" eb="612">
      <t>ソウキュウ</t>
    </rPh>
    <rPh sb="613" eb="615">
      <t>ケントウ</t>
    </rPh>
    <rPh sb="617" eb="619">
      <t>ジツゲン</t>
    </rPh>
    <rPh sb="620" eb="621">
      <t>ハカ</t>
    </rPh>
    <rPh sb="622" eb="624">
      <t>ヒツヨウ</t>
    </rPh>
    <phoneticPr fontId="16"/>
  </si>
  <si>
    <t>　法定耐用年数を超えた管路延長の割合を示す「管路経年化率」が高く、かつ、「管路更新率」が低いということは、老朽化した管路が多いものの、必要な管路の更新が進んでいないと判断できます。
　特に、平成28年度の「管路更新率」が低い理由は、地下水渇水対策に係る上水道整備事業を緊急的に実施したことが要因にあります。現在は、市街地における基幹管路を重点的に更新していく計画であるため、管路更新率は低い状況が続くものと予測していますが、今後も計画的・積極的な管路等の更新を進めていきます。
　施設・管路等の資産の老朽化度合を示す「有形固定資産減価償却率」は、今後、上昇する見込みであることから、必要な更新を行うための財源の確保、一層の経営改善の実施及び投資計画等の検証が必要と考えています。</t>
    <rPh sb="1" eb="3">
      <t>ホウテイ</t>
    </rPh>
    <rPh sb="3" eb="5">
      <t>タイヨウ</t>
    </rPh>
    <rPh sb="5" eb="7">
      <t>ネンスウ</t>
    </rPh>
    <rPh sb="8" eb="9">
      <t>コ</t>
    </rPh>
    <rPh sb="11" eb="13">
      <t>カンロ</t>
    </rPh>
    <rPh sb="13" eb="15">
      <t>エンチョウ</t>
    </rPh>
    <rPh sb="16" eb="18">
      <t>ワリアイ</t>
    </rPh>
    <rPh sb="19" eb="20">
      <t>シメ</t>
    </rPh>
    <rPh sb="92" eb="93">
      <t>トク</t>
    </rPh>
    <rPh sb="95" eb="97">
      <t>ヘイセイ</t>
    </rPh>
    <rPh sb="99" eb="101">
      <t>ネンド</t>
    </rPh>
    <rPh sb="103" eb="105">
      <t>カンロ</t>
    </rPh>
    <rPh sb="105" eb="107">
      <t>コウシン</t>
    </rPh>
    <rPh sb="107" eb="108">
      <t>リツ</t>
    </rPh>
    <rPh sb="110" eb="111">
      <t>ヒク</t>
    </rPh>
    <rPh sb="112" eb="114">
      <t>リユウ</t>
    </rPh>
    <rPh sb="116" eb="119">
      <t>チカスイ</t>
    </rPh>
    <rPh sb="119" eb="121">
      <t>カッスイ</t>
    </rPh>
    <rPh sb="121" eb="123">
      <t>タイサク</t>
    </rPh>
    <rPh sb="124" eb="125">
      <t>カカ</t>
    </rPh>
    <rPh sb="126" eb="129">
      <t>ジョウスイドウ</t>
    </rPh>
    <rPh sb="129" eb="131">
      <t>セイビ</t>
    </rPh>
    <rPh sb="131" eb="133">
      <t>ジギョウ</t>
    </rPh>
    <rPh sb="138" eb="140">
      <t>ジッシ</t>
    </rPh>
    <rPh sb="145" eb="147">
      <t>ヨウイン</t>
    </rPh>
    <rPh sb="153" eb="155">
      <t>ゲンザイ</t>
    </rPh>
    <rPh sb="157" eb="160">
      <t>シガイチ</t>
    </rPh>
    <rPh sb="164" eb="166">
      <t>キカン</t>
    </rPh>
    <rPh sb="166" eb="168">
      <t>カンロ</t>
    </rPh>
    <rPh sb="169" eb="172">
      <t>ジュウテンテキ</t>
    </rPh>
    <rPh sb="173" eb="175">
      <t>コウシン</t>
    </rPh>
    <rPh sb="179" eb="181">
      <t>ケイカク</t>
    </rPh>
    <rPh sb="187" eb="189">
      <t>カンロ</t>
    </rPh>
    <rPh sb="189" eb="191">
      <t>コウシン</t>
    </rPh>
    <rPh sb="191" eb="192">
      <t>リツ</t>
    </rPh>
    <rPh sb="193" eb="194">
      <t>ヒク</t>
    </rPh>
    <rPh sb="198" eb="199">
      <t>ツヅ</t>
    </rPh>
    <rPh sb="203" eb="205">
      <t>ヨソク</t>
    </rPh>
    <rPh sb="212" eb="214">
      <t>コンゴ</t>
    </rPh>
    <rPh sb="215" eb="218">
      <t>ケイカクテキ</t>
    </rPh>
    <rPh sb="219" eb="222">
      <t>セッキョクテキ</t>
    </rPh>
    <rPh sb="223" eb="225">
      <t>カンロ</t>
    </rPh>
    <rPh sb="225" eb="226">
      <t>トウ</t>
    </rPh>
    <rPh sb="227" eb="229">
      <t>コウシン</t>
    </rPh>
    <rPh sb="230" eb="231">
      <t>スス</t>
    </rPh>
    <rPh sb="332" eb="333">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</si>
</sst>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0.75</c:v>
                </c:pt>
                <c:pt idx="2">
                  <c:v>0.52</c:v>
                </c:pt>
                <c:pt idx="3">
                  <c:v>0.18</c:v>
                </c:pt>
                <c:pt idx="4">
                  <c:v>0.46</c:v>
                </c:pt>
              </c:numCache>
            </c:numRef>
          </c:val>
          <c:extLst xmlns:c16r2="http://schemas.microsoft.com/office/drawing/2015/06/chart">
            <c:ext xmlns:c16="http://schemas.microsoft.com/office/drawing/2014/chart" uri="{C3380CC4-5D6E-409C-BE32-E72D297353CC}">
              <c16:uniqueId val="{00000000-EF0F-46C5-9973-6ED5A981DF66}"/>
            </c:ext>
          </c:extLst>
        </c:ser>
        <c:dLbls>
          <c:showLegendKey val="0"/>
          <c:showVal val="0"/>
          <c:showCatName val="0"/>
          <c:showSerName val="0"/>
          <c:showPercent val="0"/>
          <c:showBubbleSize val="0"/>
        </c:dLbls>
        <c:gapWidth val="150"/>
        <c:axId val="66201088"/>
        <c:axId val="662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EF0F-46C5-9973-6ED5A981DF66}"/>
            </c:ext>
          </c:extLst>
        </c:ser>
        <c:dLbls>
          <c:showLegendKey val="0"/>
          <c:showVal val="0"/>
          <c:showCatName val="0"/>
          <c:showSerName val="0"/>
          <c:showPercent val="0"/>
          <c:showBubbleSize val="0"/>
        </c:dLbls>
        <c:marker val="1"/>
        <c:smooth val="0"/>
        <c:axId val="66201088"/>
        <c:axId val="66203008"/>
      </c:lineChart>
      <c:dateAx>
        <c:axId val="66201088"/>
        <c:scaling>
          <c:orientation val="minMax"/>
        </c:scaling>
        <c:delete val="1"/>
        <c:axPos val="b"/>
        <c:numFmt formatCode="ge" sourceLinked="1"/>
        <c:majorTickMark val="none"/>
        <c:minorTickMark val="none"/>
        <c:tickLblPos val="none"/>
        <c:crossAx val="66203008"/>
        <c:crosses val="autoZero"/>
        <c:auto val="1"/>
        <c:lblOffset val="100"/>
        <c:baseTimeUnit val="years"/>
      </c:dateAx>
      <c:valAx>
        <c:axId val="662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0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55.18</c:v>
                </c:pt>
                <c:pt idx="1">
                  <c:v>54.29</c:v>
                </c:pt>
                <c:pt idx="2">
                  <c:v>54.81</c:v>
                </c:pt>
                <c:pt idx="3">
                  <c:v>55.92</c:v>
                </c:pt>
                <c:pt idx="4">
                  <c:v>57</c:v>
                </c:pt>
              </c:numCache>
            </c:numRef>
          </c:val>
          <c:extLst xmlns:c16r2="http://schemas.microsoft.com/office/drawing/2015/06/chart">
            <c:ext xmlns:c16="http://schemas.microsoft.com/office/drawing/2014/chart" uri="{C3380CC4-5D6E-409C-BE32-E72D297353CC}">
              <c16:uniqueId val="{00000000-FB45-447A-A9BD-E77B4AB36692}"/>
            </c:ext>
          </c:extLst>
        </c:ser>
        <c:dLbls>
          <c:showLegendKey val="0"/>
          <c:showVal val="0"/>
          <c:showCatName val="0"/>
          <c:showSerName val="0"/>
          <c:showPercent val="0"/>
          <c:showBubbleSize val="0"/>
        </c:dLbls>
        <c:gapWidth val="150"/>
        <c:axId val="30106752"/>
        <c:axId val="3010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FB45-447A-A9BD-E77B4AB36692}"/>
            </c:ext>
          </c:extLst>
        </c:ser>
        <c:dLbls>
          <c:showLegendKey val="0"/>
          <c:showVal val="0"/>
          <c:showCatName val="0"/>
          <c:showSerName val="0"/>
          <c:showPercent val="0"/>
          <c:showBubbleSize val="0"/>
        </c:dLbls>
        <c:marker val="1"/>
        <c:smooth val="0"/>
        <c:axId val="30106752"/>
        <c:axId val="30108672"/>
      </c:lineChart>
      <c:dateAx>
        <c:axId val="30106752"/>
        <c:scaling>
          <c:orientation val="minMax"/>
        </c:scaling>
        <c:delete val="1"/>
        <c:axPos val="b"/>
        <c:numFmt formatCode="ge" sourceLinked="1"/>
        <c:majorTickMark val="none"/>
        <c:minorTickMark val="none"/>
        <c:tickLblPos val="none"/>
        <c:crossAx val="30108672"/>
        <c:crosses val="autoZero"/>
        <c:auto val="1"/>
        <c:lblOffset val="100"/>
        <c:baseTimeUnit val="years"/>
      </c:dateAx>
      <c:valAx>
        <c:axId val="3010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0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87.78</c:v>
                </c:pt>
                <c:pt idx="1">
                  <c:v>87.29</c:v>
                </c:pt>
                <c:pt idx="2">
                  <c:v>85.78</c:v>
                </c:pt>
                <c:pt idx="3">
                  <c:v>84.78</c:v>
                </c:pt>
                <c:pt idx="4">
                  <c:v>82.75</c:v>
                </c:pt>
              </c:numCache>
            </c:numRef>
          </c:val>
          <c:extLst xmlns:c16r2="http://schemas.microsoft.com/office/drawing/2015/06/chart">
            <c:ext xmlns:c16="http://schemas.microsoft.com/office/drawing/2014/chart" uri="{C3380CC4-5D6E-409C-BE32-E72D297353CC}">
              <c16:uniqueId val="{00000000-FA4F-463D-B2D4-EE1EF1BB3C20}"/>
            </c:ext>
          </c:extLst>
        </c:ser>
        <c:dLbls>
          <c:showLegendKey val="0"/>
          <c:showVal val="0"/>
          <c:showCatName val="0"/>
          <c:showSerName val="0"/>
          <c:showPercent val="0"/>
          <c:showBubbleSize val="0"/>
        </c:dLbls>
        <c:gapWidth val="150"/>
        <c:axId val="30156288"/>
        <c:axId val="30158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FA4F-463D-B2D4-EE1EF1BB3C20}"/>
            </c:ext>
          </c:extLst>
        </c:ser>
        <c:dLbls>
          <c:showLegendKey val="0"/>
          <c:showVal val="0"/>
          <c:showCatName val="0"/>
          <c:showSerName val="0"/>
          <c:showPercent val="0"/>
          <c:showBubbleSize val="0"/>
        </c:dLbls>
        <c:marker val="1"/>
        <c:smooth val="0"/>
        <c:axId val="30156288"/>
        <c:axId val="30158208"/>
      </c:lineChart>
      <c:dateAx>
        <c:axId val="30156288"/>
        <c:scaling>
          <c:orientation val="minMax"/>
        </c:scaling>
        <c:delete val="1"/>
        <c:axPos val="b"/>
        <c:numFmt formatCode="ge" sourceLinked="1"/>
        <c:majorTickMark val="none"/>
        <c:minorTickMark val="none"/>
        <c:tickLblPos val="none"/>
        <c:crossAx val="30158208"/>
        <c:crosses val="autoZero"/>
        <c:auto val="1"/>
        <c:lblOffset val="100"/>
        <c:baseTimeUnit val="years"/>
      </c:dateAx>
      <c:valAx>
        <c:axId val="301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100.38</c:v>
                </c:pt>
                <c:pt idx="1">
                  <c:v>111.86</c:v>
                </c:pt>
                <c:pt idx="2">
                  <c:v>109.89</c:v>
                </c:pt>
                <c:pt idx="3">
                  <c:v>113.18</c:v>
                </c:pt>
                <c:pt idx="4">
                  <c:v>108.37</c:v>
                </c:pt>
              </c:numCache>
            </c:numRef>
          </c:val>
          <c:extLst xmlns:c16r2="http://schemas.microsoft.com/office/drawing/2015/06/chart">
            <c:ext xmlns:c16="http://schemas.microsoft.com/office/drawing/2014/chart" uri="{C3380CC4-5D6E-409C-BE32-E72D297353CC}">
              <c16:uniqueId val="{00000000-5175-477D-9B15-DE2E211B2331}"/>
            </c:ext>
          </c:extLst>
        </c:ser>
        <c:dLbls>
          <c:showLegendKey val="0"/>
          <c:showVal val="0"/>
          <c:showCatName val="0"/>
          <c:showSerName val="0"/>
          <c:showPercent val="0"/>
          <c:showBubbleSize val="0"/>
        </c:dLbls>
        <c:gapWidth val="150"/>
        <c:axId val="66234240"/>
        <c:axId val="66240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5175-477D-9B15-DE2E211B2331}"/>
            </c:ext>
          </c:extLst>
        </c:ser>
        <c:dLbls>
          <c:showLegendKey val="0"/>
          <c:showVal val="0"/>
          <c:showCatName val="0"/>
          <c:showSerName val="0"/>
          <c:showPercent val="0"/>
          <c:showBubbleSize val="0"/>
        </c:dLbls>
        <c:marker val="1"/>
        <c:smooth val="0"/>
        <c:axId val="66234240"/>
        <c:axId val="66240512"/>
      </c:lineChart>
      <c:dateAx>
        <c:axId val="66234240"/>
        <c:scaling>
          <c:orientation val="minMax"/>
        </c:scaling>
        <c:delete val="1"/>
        <c:axPos val="b"/>
        <c:numFmt formatCode="ge" sourceLinked="1"/>
        <c:majorTickMark val="none"/>
        <c:minorTickMark val="none"/>
        <c:tickLblPos val="none"/>
        <c:crossAx val="66240512"/>
        <c:crosses val="autoZero"/>
        <c:auto val="1"/>
        <c:lblOffset val="100"/>
        <c:baseTimeUnit val="years"/>
      </c:dateAx>
      <c:valAx>
        <c:axId val="6624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62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42.33</c:v>
                </c:pt>
                <c:pt idx="1">
                  <c:v>43.23</c:v>
                </c:pt>
                <c:pt idx="2">
                  <c:v>44.79</c:v>
                </c:pt>
                <c:pt idx="3">
                  <c:v>45.5</c:v>
                </c:pt>
                <c:pt idx="4">
                  <c:v>44.28</c:v>
                </c:pt>
              </c:numCache>
            </c:numRef>
          </c:val>
          <c:extLst xmlns:c16r2="http://schemas.microsoft.com/office/drawing/2015/06/chart">
            <c:ext xmlns:c16="http://schemas.microsoft.com/office/drawing/2014/chart" uri="{C3380CC4-5D6E-409C-BE32-E72D297353CC}">
              <c16:uniqueId val="{00000000-C9DC-4D35-8311-1D3837B30F8A}"/>
            </c:ext>
          </c:extLst>
        </c:ser>
        <c:dLbls>
          <c:showLegendKey val="0"/>
          <c:showVal val="0"/>
          <c:showCatName val="0"/>
          <c:showSerName val="0"/>
          <c:showPercent val="0"/>
          <c:showBubbleSize val="0"/>
        </c:dLbls>
        <c:gapWidth val="150"/>
        <c:axId val="29960448"/>
        <c:axId val="2996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C9DC-4D35-8311-1D3837B30F8A}"/>
            </c:ext>
          </c:extLst>
        </c:ser>
        <c:dLbls>
          <c:showLegendKey val="0"/>
          <c:showVal val="0"/>
          <c:showCatName val="0"/>
          <c:showSerName val="0"/>
          <c:showPercent val="0"/>
          <c:showBubbleSize val="0"/>
        </c:dLbls>
        <c:marker val="1"/>
        <c:smooth val="0"/>
        <c:axId val="29960448"/>
        <c:axId val="29962624"/>
      </c:lineChart>
      <c:dateAx>
        <c:axId val="29960448"/>
        <c:scaling>
          <c:orientation val="minMax"/>
        </c:scaling>
        <c:delete val="1"/>
        <c:axPos val="b"/>
        <c:numFmt formatCode="ge" sourceLinked="1"/>
        <c:majorTickMark val="none"/>
        <c:minorTickMark val="none"/>
        <c:tickLblPos val="none"/>
        <c:crossAx val="29962624"/>
        <c:crosses val="autoZero"/>
        <c:auto val="1"/>
        <c:lblOffset val="100"/>
        <c:baseTimeUnit val="years"/>
      </c:dateAx>
      <c:valAx>
        <c:axId val="2996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15.62</c:v>
                </c:pt>
                <c:pt idx="1">
                  <c:v>16.920000000000002</c:v>
                </c:pt>
                <c:pt idx="2">
                  <c:v>16.16</c:v>
                </c:pt>
                <c:pt idx="3">
                  <c:v>16.03</c:v>
                </c:pt>
                <c:pt idx="4">
                  <c:v>15.7</c:v>
                </c:pt>
              </c:numCache>
            </c:numRef>
          </c:val>
          <c:extLst xmlns:c16r2="http://schemas.microsoft.com/office/drawing/2015/06/chart">
            <c:ext xmlns:c16="http://schemas.microsoft.com/office/drawing/2014/chart" uri="{C3380CC4-5D6E-409C-BE32-E72D297353CC}">
              <c16:uniqueId val="{00000000-45C7-488F-BF8F-091469DE9490}"/>
            </c:ext>
          </c:extLst>
        </c:ser>
        <c:dLbls>
          <c:showLegendKey val="0"/>
          <c:showVal val="0"/>
          <c:showCatName val="0"/>
          <c:showSerName val="0"/>
          <c:showPercent val="0"/>
          <c:showBubbleSize val="0"/>
        </c:dLbls>
        <c:gapWidth val="150"/>
        <c:axId val="30001792"/>
        <c:axId val="30008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45C7-488F-BF8F-091469DE9490}"/>
            </c:ext>
          </c:extLst>
        </c:ser>
        <c:dLbls>
          <c:showLegendKey val="0"/>
          <c:showVal val="0"/>
          <c:showCatName val="0"/>
          <c:showSerName val="0"/>
          <c:showPercent val="0"/>
          <c:showBubbleSize val="0"/>
        </c:dLbls>
        <c:marker val="1"/>
        <c:smooth val="0"/>
        <c:axId val="30001792"/>
        <c:axId val="30008064"/>
      </c:lineChart>
      <c:dateAx>
        <c:axId val="30001792"/>
        <c:scaling>
          <c:orientation val="minMax"/>
        </c:scaling>
        <c:delete val="1"/>
        <c:axPos val="b"/>
        <c:numFmt formatCode="ge" sourceLinked="1"/>
        <c:majorTickMark val="none"/>
        <c:minorTickMark val="none"/>
        <c:tickLblPos val="none"/>
        <c:crossAx val="30008064"/>
        <c:crosses val="autoZero"/>
        <c:auto val="1"/>
        <c:lblOffset val="100"/>
        <c:baseTimeUnit val="years"/>
      </c:dateAx>
      <c:valAx>
        <c:axId val="30008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04A-42B6-928B-3825D6A79D96}"/>
            </c:ext>
          </c:extLst>
        </c:ser>
        <c:dLbls>
          <c:showLegendKey val="0"/>
          <c:showVal val="0"/>
          <c:showCatName val="0"/>
          <c:showSerName val="0"/>
          <c:showPercent val="0"/>
          <c:showBubbleSize val="0"/>
        </c:dLbls>
        <c:gapWidth val="150"/>
        <c:axId val="29783552"/>
        <c:axId val="2978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D04A-42B6-928B-3825D6A79D96}"/>
            </c:ext>
          </c:extLst>
        </c:ser>
        <c:dLbls>
          <c:showLegendKey val="0"/>
          <c:showVal val="0"/>
          <c:showCatName val="0"/>
          <c:showSerName val="0"/>
          <c:showPercent val="0"/>
          <c:showBubbleSize val="0"/>
        </c:dLbls>
        <c:marker val="1"/>
        <c:smooth val="0"/>
        <c:axId val="29783552"/>
        <c:axId val="29785472"/>
      </c:lineChart>
      <c:dateAx>
        <c:axId val="29783552"/>
        <c:scaling>
          <c:orientation val="minMax"/>
        </c:scaling>
        <c:delete val="1"/>
        <c:axPos val="b"/>
        <c:numFmt formatCode="ge" sourceLinked="1"/>
        <c:majorTickMark val="none"/>
        <c:minorTickMark val="none"/>
        <c:tickLblPos val="none"/>
        <c:crossAx val="29785472"/>
        <c:crosses val="autoZero"/>
        <c:auto val="1"/>
        <c:lblOffset val="100"/>
        <c:baseTimeUnit val="years"/>
      </c:dateAx>
      <c:valAx>
        <c:axId val="2978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78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323.67</c:v>
                </c:pt>
                <c:pt idx="1">
                  <c:v>91.91</c:v>
                </c:pt>
                <c:pt idx="2">
                  <c:v>113.54</c:v>
                </c:pt>
                <c:pt idx="3">
                  <c:v>131.80000000000001</c:v>
                </c:pt>
                <c:pt idx="4">
                  <c:v>146.56</c:v>
                </c:pt>
              </c:numCache>
            </c:numRef>
          </c:val>
          <c:extLst xmlns:c16r2="http://schemas.microsoft.com/office/drawing/2015/06/chart">
            <c:ext xmlns:c16="http://schemas.microsoft.com/office/drawing/2014/chart" uri="{C3380CC4-5D6E-409C-BE32-E72D297353CC}">
              <c16:uniqueId val="{00000000-7683-47FE-A351-EA085CB82A0F}"/>
            </c:ext>
          </c:extLst>
        </c:ser>
        <c:dLbls>
          <c:showLegendKey val="0"/>
          <c:showVal val="0"/>
          <c:showCatName val="0"/>
          <c:showSerName val="0"/>
          <c:showPercent val="0"/>
          <c:showBubbleSize val="0"/>
        </c:dLbls>
        <c:gapWidth val="150"/>
        <c:axId val="29824896"/>
        <c:axId val="2983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7683-47FE-A351-EA085CB82A0F}"/>
            </c:ext>
          </c:extLst>
        </c:ser>
        <c:dLbls>
          <c:showLegendKey val="0"/>
          <c:showVal val="0"/>
          <c:showCatName val="0"/>
          <c:showSerName val="0"/>
          <c:showPercent val="0"/>
          <c:showBubbleSize val="0"/>
        </c:dLbls>
        <c:marker val="1"/>
        <c:smooth val="0"/>
        <c:axId val="29824896"/>
        <c:axId val="29835264"/>
      </c:lineChart>
      <c:dateAx>
        <c:axId val="29824896"/>
        <c:scaling>
          <c:orientation val="minMax"/>
        </c:scaling>
        <c:delete val="1"/>
        <c:axPos val="b"/>
        <c:numFmt formatCode="ge" sourceLinked="1"/>
        <c:majorTickMark val="none"/>
        <c:minorTickMark val="none"/>
        <c:tickLblPos val="none"/>
        <c:crossAx val="29835264"/>
        <c:crosses val="autoZero"/>
        <c:auto val="1"/>
        <c:lblOffset val="100"/>
        <c:baseTimeUnit val="years"/>
      </c:dateAx>
      <c:valAx>
        <c:axId val="298352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2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418.27</c:v>
                </c:pt>
                <c:pt idx="1">
                  <c:v>419.07</c:v>
                </c:pt>
                <c:pt idx="2">
                  <c:v>411.75</c:v>
                </c:pt>
                <c:pt idx="3">
                  <c:v>416.9</c:v>
                </c:pt>
                <c:pt idx="4">
                  <c:v>452.98</c:v>
                </c:pt>
              </c:numCache>
            </c:numRef>
          </c:val>
          <c:extLst xmlns:c16r2="http://schemas.microsoft.com/office/drawing/2015/06/chart">
            <c:ext xmlns:c16="http://schemas.microsoft.com/office/drawing/2014/chart" uri="{C3380CC4-5D6E-409C-BE32-E72D297353CC}">
              <c16:uniqueId val="{00000000-22E1-4E7C-8869-0B9D07DD6CF7}"/>
            </c:ext>
          </c:extLst>
        </c:ser>
        <c:dLbls>
          <c:showLegendKey val="0"/>
          <c:showVal val="0"/>
          <c:showCatName val="0"/>
          <c:showSerName val="0"/>
          <c:showPercent val="0"/>
          <c:showBubbleSize val="0"/>
        </c:dLbls>
        <c:gapWidth val="150"/>
        <c:axId val="29874432"/>
        <c:axId val="2987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22E1-4E7C-8869-0B9D07DD6CF7}"/>
            </c:ext>
          </c:extLst>
        </c:ser>
        <c:dLbls>
          <c:showLegendKey val="0"/>
          <c:showVal val="0"/>
          <c:showCatName val="0"/>
          <c:showSerName val="0"/>
          <c:showPercent val="0"/>
          <c:showBubbleSize val="0"/>
        </c:dLbls>
        <c:marker val="1"/>
        <c:smooth val="0"/>
        <c:axId val="29874432"/>
        <c:axId val="29876608"/>
      </c:lineChart>
      <c:dateAx>
        <c:axId val="29874432"/>
        <c:scaling>
          <c:orientation val="minMax"/>
        </c:scaling>
        <c:delete val="1"/>
        <c:axPos val="b"/>
        <c:numFmt formatCode="ge" sourceLinked="1"/>
        <c:majorTickMark val="none"/>
        <c:minorTickMark val="none"/>
        <c:tickLblPos val="none"/>
        <c:crossAx val="29876608"/>
        <c:crosses val="autoZero"/>
        <c:auto val="1"/>
        <c:lblOffset val="100"/>
        <c:baseTimeUnit val="years"/>
      </c:dateAx>
      <c:valAx>
        <c:axId val="29876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98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96</c:v>
                </c:pt>
                <c:pt idx="1">
                  <c:v>108.36</c:v>
                </c:pt>
                <c:pt idx="2">
                  <c:v>106.54</c:v>
                </c:pt>
                <c:pt idx="3">
                  <c:v>108.95</c:v>
                </c:pt>
                <c:pt idx="4">
                  <c:v>103.29</c:v>
                </c:pt>
              </c:numCache>
            </c:numRef>
          </c:val>
          <c:extLst xmlns:c16r2="http://schemas.microsoft.com/office/drawing/2015/06/chart">
            <c:ext xmlns:c16="http://schemas.microsoft.com/office/drawing/2014/chart" uri="{C3380CC4-5D6E-409C-BE32-E72D297353CC}">
              <c16:uniqueId val="{00000000-BEC4-4509-8D95-0B354A58E2D1}"/>
            </c:ext>
          </c:extLst>
        </c:ser>
        <c:dLbls>
          <c:showLegendKey val="0"/>
          <c:showVal val="0"/>
          <c:showCatName val="0"/>
          <c:showSerName val="0"/>
          <c:showPercent val="0"/>
          <c:showBubbleSize val="0"/>
        </c:dLbls>
        <c:gapWidth val="150"/>
        <c:axId val="30032640"/>
        <c:axId val="3003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BEC4-4509-8D95-0B354A58E2D1}"/>
            </c:ext>
          </c:extLst>
        </c:ser>
        <c:dLbls>
          <c:showLegendKey val="0"/>
          <c:showVal val="0"/>
          <c:showCatName val="0"/>
          <c:showSerName val="0"/>
          <c:showPercent val="0"/>
          <c:showBubbleSize val="0"/>
        </c:dLbls>
        <c:marker val="1"/>
        <c:smooth val="0"/>
        <c:axId val="30032640"/>
        <c:axId val="30034560"/>
      </c:lineChart>
      <c:dateAx>
        <c:axId val="30032640"/>
        <c:scaling>
          <c:orientation val="minMax"/>
        </c:scaling>
        <c:delete val="1"/>
        <c:axPos val="b"/>
        <c:numFmt formatCode="ge" sourceLinked="1"/>
        <c:majorTickMark val="none"/>
        <c:minorTickMark val="none"/>
        <c:tickLblPos val="none"/>
        <c:crossAx val="30034560"/>
        <c:crosses val="autoZero"/>
        <c:auto val="1"/>
        <c:lblOffset val="100"/>
        <c:baseTimeUnit val="years"/>
      </c:dateAx>
      <c:valAx>
        <c:axId val="300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173.04</c:v>
                </c:pt>
                <c:pt idx="1">
                  <c:v>152.94999999999999</c:v>
                </c:pt>
                <c:pt idx="2">
                  <c:v>155.6</c:v>
                </c:pt>
                <c:pt idx="3">
                  <c:v>152.49</c:v>
                </c:pt>
                <c:pt idx="4">
                  <c:v>160.99</c:v>
                </c:pt>
              </c:numCache>
            </c:numRef>
          </c:val>
          <c:extLst xmlns:c16r2="http://schemas.microsoft.com/office/drawing/2015/06/chart">
            <c:ext xmlns:c16="http://schemas.microsoft.com/office/drawing/2014/chart" uri="{C3380CC4-5D6E-409C-BE32-E72D297353CC}">
              <c16:uniqueId val="{00000000-4B4B-475F-A735-02CF88AEDB35}"/>
            </c:ext>
          </c:extLst>
        </c:ser>
        <c:dLbls>
          <c:showLegendKey val="0"/>
          <c:showVal val="0"/>
          <c:showCatName val="0"/>
          <c:showSerName val="0"/>
          <c:showPercent val="0"/>
          <c:showBubbleSize val="0"/>
        </c:dLbls>
        <c:gapWidth val="150"/>
        <c:axId val="30077696"/>
        <c:axId val="300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4B4B-475F-A735-02CF88AEDB35}"/>
            </c:ext>
          </c:extLst>
        </c:ser>
        <c:dLbls>
          <c:showLegendKey val="0"/>
          <c:showVal val="0"/>
          <c:showCatName val="0"/>
          <c:showSerName val="0"/>
          <c:showPercent val="0"/>
          <c:showBubbleSize val="0"/>
        </c:dLbls>
        <c:marker val="1"/>
        <c:smooth val="0"/>
        <c:axId val="30077696"/>
        <c:axId val="30079616"/>
      </c:lineChart>
      <c:dateAx>
        <c:axId val="30077696"/>
        <c:scaling>
          <c:orientation val="minMax"/>
        </c:scaling>
        <c:delete val="1"/>
        <c:axPos val="b"/>
        <c:numFmt formatCode="ge" sourceLinked="1"/>
        <c:majorTickMark val="none"/>
        <c:minorTickMark val="none"/>
        <c:tickLblPos val="none"/>
        <c:crossAx val="30079616"/>
        <c:crosses val="autoZero"/>
        <c:auto val="1"/>
        <c:lblOffset val="100"/>
        <c:baseTimeUnit val="years"/>
      </c:dateAx>
      <c:valAx>
        <c:axId val="300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9"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新潟県　新発田市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98912</v>
      </c>
      <c r="AM8" s="59"/>
      <c r="AN8" s="59"/>
      <c r="AO8" s="59"/>
      <c r="AP8" s="59"/>
      <c r="AQ8" s="59"/>
      <c r="AR8" s="59"/>
      <c r="AS8" s="59"/>
      <c r="AT8" s="50">
        <f>データ!$S$6</f>
        <v>533.1</v>
      </c>
      <c r="AU8" s="51"/>
      <c r="AV8" s="51"/>
      <c r="AW8" s="51"/>
      <c r="AX8" s="51"/>
      <c r="AY8" s="51"/>
      <c r="AZ8" s="51"/>
      <c r="BA8" s="51"/>
      <c r="BB8" s="52">
        <f>データ!$T$6</f>
        <v>185.54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60.2</v>
      </c>
      <c r="J10" s="51"/>
      <c r="K10" s="51"/>
      <c r="L10" s="51"/>
      <c r="M10" s="51"/>
      <c r="N10" s="51"/>
      <c r="O10" s="62"/>
      <c r="P10" s="52">
        <f>データ!$P$6</f>
        <v>98.77</v>
      </c>
      <c r="Q10" s="52"/>
      <c r="R10" s="52"/>
      <c r="S10" s="52"/>
      <c r="T10" s="52"/>
      <c r="U10" s="52"/>
      <c r="V10" s="52"/>
      <c r="W10" s="59">
        <f>データ!$Q$6</f>
        <v>2813</v>
      </c>
      <c r="X10" s="59"/>
      <c r="Y10" s="59"/>
      <c r="Z10" s="59"/>
      <c r="AA10" s="59"/>
      <c r="AB10" s="59"/>
      <c r="AC10" s="59"/>
      <c r="AD10" s="2"/>
      <c r="AE10" s="2"/>
      <c r="AF10" s="2"/>
      <c r="AG10" s="2"/>
      <c r="AH10" s="4"/>
      <c r="AI10" s="4"/>
      <c r="AJ10" s="4"/>
      <c r="AK10" s="4"/>
      <c r="AL10" s="59">
        <f>データ!$U$6</f>
        <v>92683</v>
      </c>
      <c r="AM10" s="59"/>
      <c r="AN10" s="59"/>
      <c r="AO10" s="59"/>
      <c r="AP10" s="59"/>
      <c r="AQ10" s="59"/>
      <c r="AR10" s="59"/>
      <c r="AS10" s="59"/>
      <c r="AT10" s="50">
        <f>データ!$V$6</f>
        <v>192.09</v>
      </c>
      <c r="AU10" s="51"/>
      <c r="AV10" s="51"/>
      <c r="AW10" s="51"/>
      <c r="AX10" s="51"/>
      <c r="AY10" s="51"/>
      <c r="AZ10" s="51"/>
      <c r="BA10" s="51"/>
      <c r="BB10" s="52">
        <f>データ!$W$6</f>
        <v>482.5</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117</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kH9O7Fhcm2qDXSpHCkxuvU4Up70y4F1Nu+9zc6r9KBE1yLSfHIQ2LWLUgwoBLA4R5MwCftvVFZdNcyOS+JBkRQ==" saltValue="mrSEy7WLs0dckyu6+G0Ni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c r="A6" s="28" t="s">
        <v>104</v>
      </c>
      <c r="B6" s="33">
        <f>B7</f>
        <v>2017</v>
      </c>
      <c r="C6" s="33">
        <f t="shared" ref="C6:W6" si="3">C7</f>
        <v>152064</v>
      </c>
      <c r="D6" s="33">
        <f t="shared" si="3"/>
        <v>46</v>
      </c>
      <c r="E6" s="33">
        <f t="shared" si="3"/>
        <v>1</v>
      </c>
      <c r="F6" s="33">
        <f t="shared" si="3"/>
        <v>0</v>
      </c>
      <c r="G6" s="33">
        <f t="shared" si="3"/>
        <v>1</v>
      </c>
      <c r="H6" s="33" t="str">
        <f t="shared" si="3"/>
        <v>新潟県　新発田市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60.2</v>
      </c>
      <c r="P6" s="34">
        <f t="shared" si="3"/>
        <v>98.77</v>
      </c>
      <c r="Q6" s="34">
        <f t="shared" si="3"/>
        <v>2813</v>
      </c>
      <c r="R6" s="34">
        <f t="shared" si="3"/>
        <v>98912</v>
      </c>
      <c r="S6" s="34">
        <f t="shared" si="3"/>
        <v>533.1</v>
      </c>
      <c r="T6" s="34">
        <f t="shared" si="3"/>
        <v>185.54</v>
      </c>
      <c r="U6" s="34">
        <f t="shared" si="3"/>
        <v>92683</v>
      </c>
      <c r="V6" s="34">
        <f t="shared" si="3"/>
        <v>192.09</v>
      </c>
      <c r="W6" s="34">
        <f t="shared" si="3"/>
        <v>482.5</v>
      </c>
      <c r="X6" s="35">
        <f>IF(X7="",NA(),X7)</f>
        <v>100.38</v>
      </c>
      <c r="Y6" s="35">
        <f t="shared" ref="Y6:AG6" si="4">IF(Y7="",NA(),Y7)</f>
        <v>111.86</v>
      </c>
      <c r="Z6" s="35">
        <f t="shared" si="4"/>
        <v>109.89</v>
      </c>
      <c r="AA6" s="35">
        <f t="shared" si="4"/>
        <v>113.18</v>
      </c>
      <c r="AB6" s="35">
        <f t="shared" si="4"/>
        <v>108.37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323.67</v>
      </c>
      <c r="AU6" s="35">
        <f t="shared" ref="AU6:BC6" si="6">IF(AU7="",NA(),AU7)</f>
        <v>91.91</v>
      </c>
      <c r="AV6" s="35">
        <f t="shared" si="6"/>
        <v>113.54</v>
      </c>
      <c r="AW6" s="35">
        <f t="shared" si="6"/>
        <v>131.80000000000001</v>
      </c>
      <c r="AX6" s="35">
        <f t="shared" si="6"/>
        <v>146.56</v>
      </c>
      <c r="AY6" s="35">
        <f t="shared" si="6"/>
        <v>739.59</v>
      </c>
      <c r="AZ6" s="35">
        <f t="shared" si="6"/>
        <v>335.95</v>
      </c>
      <c r="BA6" s="35">
        <f t="shared" si="6"/>
        <v>346.59</v>
      </c>
      <c r="BB6" s="35">
        <f t="shared" si="6"/>
        <v>357.82</v>
      </c>
      <c r="BC6" s="35">
        <f t="shared" si="6"/>
        <v>355.5</v>
      </c>
      <c r="BD6" s="34" t="str">
        <f>IF(BD7="","",IF(BD7="-","【-】","【"&amp;SUBSTITUTE(TEXT(BD7,"#,##0.00"),"-","△")&amp;"】"))</f>
        <v>【264.34】</v>
      </c>
      <c r="BE6" s="35">
        <f>IF(BE7="",NA(),BE7)</f>
        <v>418.27</v>
      </c>
      <c r="BF6" s="35">
        <f t="shared" ref="BF6:BN6" si="7">IF(BF7="",NA(),BF7)</f>
        <v>419.07</v>
      </c>
      <c r="BG6" s="35">
        <f t="shared" si="7"/>
        <v>411.75</v>
      </c>
      <c r="BH6" s="35">
        <f t="shared" si="7"/>
        <v>416.9</v>
      </c>
      <c r="BI6" s="35">
        <f t="shared" si="7"/>
        <v>452.98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96</v>
      </c>
      <c r="BQ6" s="35">
        <f t="shared" ref="BQ6:BY6" si="8">IF(BQ7="",NA(),BQ7)</f>
        <v>108.36</v>
      </c>
      <c r="BR6" s="35">
        <f t="shared" si="8"/>
        <v>106.54</v>
      </c>
      <c r="BS6" s="35">
        <f t="shared" si="8"/>
        <v>108.95</v>
      </c>
      <c r="BT6" s="35">
        <f t="shared" si="8"/>
        <v>103.29</v>
      </c>
      <c r="BU6" s="35">
        <f t="shared" si="8"/>
        <v>99.46</v>
      </c>
      <c r="BV6" s="35">
        <f t="shared" si="8"/>
        <v>105.21</v>
      </c>
      <c r="BW6" s="35">
        <f t="shared" si="8"/>
        <v>105.71</v>
      </c>
      <c r="BX6" s="35">
        <f t="shared" si="8"/>
        <v>106.01</v>
      </c>
      <c r="BY6" s="35">
        <f t="shared" si="8"/>
        <v>104.57</v>
      </c>
      <c r="BZ6" s="34" t="str">
        <f>IF(BZ7="","",IF(BZ7="-","【-】","【"&amp;SUBSTITUTE(TEXT(BZ7,"#,##0.00"),"-","△")&amp;"】"))</f>
        <v>【104.36】</v>
      </c>
      <c r="CA6" s="35">
        <f>IF(CA7="",NA(),CA7)</f>
        <v>173.04</v>
      </c>
      <c r="CB6" s="35">
        <f t="shared" ref="CB6:CJ6" si="9">IF(CB7="",NA(),CB7)</f>
        <v>152.94999999999999</v>
      </c>
      <c r="CC6" s="35">
        <f t="shared" si="9"/>
        <v>155.6</v>
      </c>
      <c r="CD6" s="35">
        <f t="shared" si="9"/>
        <v>152.49</v>
      </c>
      <c r="CE6" s="35">
        <f t="shared" si="9"/>
        <v>160.99</v>
      </c>
      <c r="CF6" s="35">
        <f t="shared" si="9"/>
        <v>171.78</v>
      </c>
      <c r="CG6" s="35">
        <f t="shared" si="9"/>
        <v>162.59</v>
      </c>
      <c r="CH6" s="35">
        <f t="shared" si="9"/>
        <v>162.15</v>
      </c>
      <c r="CI6" s="35">
        <f t="shared" si="9"/>
        <v>162.24</v>
      </c>
      <c r="CJ6" s="35">
        <f t="shared" si="9"/>
        <v>165.47</v>
      </c>
      <c r="CK6" s="34" t="str">
        <f>IF(CK7="","",IF(CK7="-","【-】","【"&amp;SUBSTITUTE(TEXT(CK7,"#,##0.00"),"-","△")&amp;"】"))</f>
        <v>【165.71】</v>
      </c>
      <c r="CL6" s="35">
        <f>IF(CL7="",NA(),CL7)</f>
        <v>55.18</v>
      </c>
      <c r="CM6" s="35">
        <f t="shared" ref="CM6:CU6" si="10">IF(CM7="",NA(),CM7)</f>
        <v>54.29</v>
      </c>
      <c r="CN6" s="35">
        <f t="shared" si="10"/>
        <v>54.81</v>
      </c>
      <c r="CO6" s="35">
        <f t="shared" si="10"/>
        <v>55.92</v>
      </c>
      <c r="CP6" s="35">
        <f t="shared" si="10"/>
        <v>57</v>
      </c>
      <c r="CQ6" s="35">
        <f t="shared" si="10"/>
        <v>59.68</v>
      </c>
      <c r="CR6" s="35">
        <f t="shared" si="10"/>
        <v>59.17</v>
      </c>
      <c r="CS6" s="35">
        <f t="shared" si="10"/>
        <v>59.34</v>
      </c>
      <c r="CT6" s="35">
        <f t="shared" si="10"/>
        <v>59.11</v>
      </c>
      <c r="CU6" s="35">
        <f t="shared" si="10"/>
        <v>59.74</v>
      </c>
      <c r="CV6" s="34" t="str">
        <f>IF(CV7="","",IF(CV7="-","【-】","【"&amp;SUBSTITUTE(TEXT(CV7,"#,##0.00"),"-","△")&amp;"】"))</f>
        <v>【60.41】</v>
      </c>
      <c r="CW6" s="35">
        <f>IF(CW7="",NA(),CW7)</f>
        <v>87.78</v>
      </c>
      <c r="CX6" s="35">
        <f t="shared" ref="CX6:DF6" si="11">IF(CX7="",NA(),CX7)</f>
        <v>87.29</v>
      </c>
      <c r="CY6" s="35">
        <f t="shared" si="11"/>
        <v>85.78</v>
      </c>
      <c r="CZ6" s="35">
        <f t="shared" si="11"/>
        <v>84.78</v>
      </c>
      <c r="DA6" s="35">
        <f t="shared" si="11"/>
        <v>82.75</v>
      </c>
      <c r="DB6" s="35">
        <f t="shared" si="11"/>
        <v>87.63</v>
      </c>
      <c r="DC6" s="35">
        <f t="shared" si="11"/>
        <v>87.6</v>
      </c>
      <c r="DD6" s="35">
        <f t="shared" si="11"/>
        <v>87.74</v>
      </c>
      <c r="DE6" s="35">
        <f t="shared" si="11"/>
        <v>87.91</v>
      </c>
      <c r="DF6" s="35">
        <f t="shared" si="11"/>
        <v>87.28</v>
      </c>
      <c r="DG6" s="34" t="str">
        <f>IF(DG7="","",IF(DG7="-","【-】","【"&amp;SUBSTITUTE(TEXT(DG7,"#,##0.00"),"-","△")&amp;"】"))</f>
        <v>【89.93】</v>
      </c>
      <c r="DH6" s="35">
        <f>IF(DH7="",NA(),DH7)</f>
        <v>42.33</v>
      </c>
      <c r="DI6" s="35">
        <f t="shared" ref="DI6:DQ6" si="12">IF(DI7="",NA(),DI7)</f>
        <v>43.23</v>
      </c>
      <c r="DJ6" s="35">
        <f t="shared" si="12"/>
        <v>44.79</v>
      </c>
      <c r="DK6" s="35">
        <f t="shared" si="12"/>
        <v>45.5</v>
      </c>
      <c r="DL6" s="35">
        <f t="shared" si="12"/>
        <v>44.28</v>
      </c>
      <c r="DM6" s="35">
        <f t="shared" si="12"/>
        <v>39.65</v>
      </c>
      <c r="DN6" s="35">
        <f t="shared" si="12"/>
        <v>45.25</v>
      </c>
      <c r="DO6" s="35">
        <f t="shared" si="12"/>
        <v>46.27</v>
      </c>
      <c r="DP6" s="35">
        <f t="shared" si="12"/>
        <v>46.88</v>
      </c>
      <c r="DQ6" s="35">
        <f t="shared" si="12"/>
        <v>46.94</v>
      </c>
      <c r="DR6" s="34" t="str">
        <f>IF(DR7="","",IF(DR7="-","【-】","【"&amp;SUBSTITUTE(TEXT(DR7,"#,##0.00"),"-","△")&amp;"】"))</f>
        <v>【48.12】</v>
      </c>
      <c r="DS6" s="35">
        <f>IF(DS7="",NA(),DS7)</f>
        <v>15.62</v>
      </c>
      <c r="DT6" s="35">
        <f t="shared" ref="DT6:EB6" si="13">IF(DT7="",NA(),DT7)</f>
        <v>16.920000000000002</v>
      </c>
      <c r="DU6" s="35">
        <f t="shared" si="13"/>
        <v>16.16</v>
      </c>
      <c r="DV6" s="35">
        <f t="shared" si="13"/>
        <v>16.03</v>
      </c>
      <c r="DW6" s="35">
        <f t="shared" si="13"/>
        <v>15.7</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0.55000000000000004</v>
      </c>
      <c r="EE6" s="35">
        <f t="shared" ref="EE6:EM6" si="14">IF(EE7="",NA(),EE7)</f>
        <v>0.75</v>
      </c>
      <c r="EF6" s="35">
        <f t="shared" si="14"/>
        <v>0.52</v>
      </c>
      <c r="EG6" s="35">
        <f t="shared" si="14"/>
        <v>0.18</v>
      </c>
      <c r="EH6" s="35">
        <f t="shared" si="14"/>
        <v>0.46</v>
      </c>
      <c r="EI6" s="35">
        <f t="shared" si="14"/>
        <v>0.83</v>
      </c>
      <c r="EJ6" s="35">
        <f t="shared" si="14"/>
        <v>0.72</v>
      </c>
      <c r="EK6" s="35">
        <f t="shared" si="14"/>
        <v>0.71</v>
      </c>
      <c r="EL6" s="35">
        <f t="shared" si="14"/>
        <v>0.71</v>
      </c>
      <c r="EM6" s="35">
        <f t="shared" si="14"/>
        <v>0.75</v>
      </c>
      <c r="EN6" s="34" t="str">
        <f>IF(EN7="","",IF(EN7="-","【-】","【"&amp;SUBSTITUTE(TEXT(EN7,"#,##0.00"),"-","△")&amp;"】"))</f>
        <v>【0.69】</v>
      </c>
    </row>
    <row r="7" spans="1:144" s="36" customFormat="1">
      <c r="A7" s="28"/>
      <c r="B7" s="37">
        <v>2017</v>
      </c>
      <c r="C7" s="37">
        <v>152064</v>
      </c>
      <c r="D7" s="37">
        <v>46</v>
      </c>
      <c r="E7" s="37">
        <v>1</v>
      </c>
      <c r="F7" s="37">
        <v>0</v>
      </c>
      <c r="G7" s="37">
        <v>1</v>
      </c>
      <c r="H7" s="37" t="s">
        <v>105</v>
      </c>
      <c r="I7" s="37" t="s">
        <v>106</v>
      </c>
      <c r="J7" s="37" t="s">
        <v>107</v>
      </c>
      <c r="K7" s="37" t="s">
        <v>108</v>
      </c>
      <c r="L7" s="37" t="s">
        <v>109</v>
      </c>
      <c r="M7" s="37" t="s">
        <v>110</v>
      </c>
      <c r="N7" s="38" t="s">
        <v>111</v>
      </c>
      <c r="O7" s="38">
        <v>60.2</v>
      </c>
      <c r="P7" s="38">
        <v>98.77</v>
      </c>
      <c r="Q7" s="38">
        <v>2813</v>
      </c>
      <c r="R7" s="38">
        <v>98912</v>
      </c>
      <c r="S7" s="38">
        <v>533.1</v>
      </c>
      <c r="T7" s="38">
        <v>185.54</v>
      </c>
      <c r="U7" s="38">
        <v>92683</v>
      </c>
      <c r="V7" s="38">
        <v>192.09</v>
      </c>
      <c r="W7" s="38">
        <v>482.5</v>
      </c>
      <c r="X7" s="38">
        <v>100.38</v>
      </c>
      <c r="Y7" s="38">
        <v>111.86</v>
      </c>
      <c r="Z7" s="38">
        <v>109.89</v>
      </c>
      <c r="AA7" s="38">
        <v>113.18</v>
      </c>
      <c r="AB7" s="38">
        <v>108.37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323.67</v>
      </c>
      <c r="AU7" s="38">
        <v>91.91</v>
      </c>
      <c r="AV7" s="38">
        <v>113.54</v>
      </c>
      <c r="AW7" s="38">
        <v>131.80000000000001</v>
      </c>
      <c r="AX7" s="38">
        <v>146.56</v>
      </c>
      <c r="AY7" s="38">
        <v>739.59</v>
      </c>
      <c r="AZ7" s="38">
        <v>335.95</v>
      </c>
      <c r="BA7" s="38">
        <v>346.59</v>
      </c>
      <c r="BB7" s="38">
        <v>357.82</v>
      </c>
      <c r="BC7" s="38">
        <v>355.5</v>
      </c>
      <c r="BD7" s="38">
        <v>264.33999999999997</v>
      </c>
      <c r="BE7" s="38">
        <v>418.27</v>
      </c>
      <c r="BF7" s="38">
        <v>419.07</v>
      </c>
      <c r="BG7" s="38">
        <v>411.75</v>
      </c>
      <c r="BH7" s="38">
        <v>416.9</v>
      </c>
      <c r="BI7" s="38">
        <v>452.98</v>
      </c>
      <c r="BJ7" s="38">
        <v>324.08999999999997</v>
      </c>
      <c r="BK7" s="38">
        <v>319.82</v>
      </c>
      <c r="BL7" s="38">
        <v>312.02999999999997</v>
      </c>
      <c r="BM7" s="38">
        <v>307.45999999999998</v>
      </c>
      <c r="BN7" s="38">
        <v>312.58</v>
      </c>
      <c r="BO7" s="38">
        <v>274.27</v>
      </c>
      <c r="BP7" s="38">
        <v>96</v>
      </c>
      <c r="BQ7" s="38">
        <v>108.36</v>
      </c>
      <c r="BR7" s="38">
        <v>106.54</v>
      </c>
      <c r="BS7" s="38">
        <v>108.95</v>
      </c>
      <c r="BT7" s="38">
        <v>103.29</v>
      </c>
      <c r="BU7" s="38">
        <v>99.46</v>
      </c>
      <c r="BV7" s="38">
        <v>105.21</v>
      </c>
      <c r="BW7" s="38">
        <v>105.71</v>
      </c>
      <c r="BX7" s="38">
        <v>106.01</v>
      </c>
      <c r="BY7" s="38">
        <v>104.57</v>
      </c>
      <c r="BZ7" s="38">
        <v>104.36</v>
      </c>
      <c r="CA7" s="38">
        <v>173.04</v>
      </c>
      <c r="CB7" s="38">
        <v>152.94999999999999</v>
      </c>
      <c r="CC7" s="38">
        <v>155.6</v>
      </c>
      <c r="CD7" s="38">
        <v>152.49</v>
      </c>
      <c r="CE7" s="38">
        <v>160.99</v>
      </c>
      <c r="CF7" s="38">
        <v>171.78</v>
      </c>
      <c r="CG7" s="38">
        <v>162.59</v>
      </c>
      <c r="CH7" s="38">
        <v>162.15</v>
      </c>
      <c r="CI7" s="38">
        <v>162.24</v>
      </c>
      <c r="CJ7" s="38">
        <v>165.47</v>
      </c>
      <c r="CK7" s="38">
        <v>165.71</v>
      </c>
      <c r="CL7" s="38">
        <v>55.18</v>
      </c>
      <c r="CM7" s="38">
        <v>54.29</v>
      </c>
      <c r="CN7" s="38">
        <v>54.81</v>
      </c>
      <c r="CO7" s="38">
        <v>55.92</v>
      </c>
      <c r="CP7" s="38">
        <v>57</v>
      </c>
      <c r="CQ7" s="38">
        <v>59.68</v>
      </c>
      <c r="CR7" s="38">
        <v>59.17</v>
      </c>
      <c r="CS7" s="38">
        <v>59.34</v>
      </c>
      <c r="CT7" s="38">
        <v>59.11</v>
      </c>
      <c r="CU7" s="38">
        <v>59.74</v>
      </c>
      <c r="CV7" s="38">
        <v>60.41</v>
      </c>
      <c r="CW7" s="38">
        <v>87.78</v>
      </c>
      <c r="CX7" s="38">
        <v>87.29</v>
      </c>
      <c r="CY7" s="38">
        <v>85.78</v>
      </c>
      <c r="CZ7" s="38">
        <v>84.78</v>
      </c>
      <c r="DA7" s="38">
        <v>82.75</v>
      </c>
      <c r="DB7" s="38">
        <v>87.63</v>
      </c>
      <c r="DC7" s="38">
        <v>87.6</v>
      </c>
      <c r="DD7" s="38">
        <v>87.74</v>
      </c>
      <c r="DE7" s="38">
        <v>87.91</v>
      </c>
      <c r="DF7" s="38">
        <v>87.28</v>
      </c>
      <c r="DG7" s="38">
        <v>89.93</v>
      </c>
      <c r="DH7" s="38">
        <v>42.33</v>
      </c>
      <c r="DI7" s="38">
        <v>43.23</v>
      </c>
      <c r="DJ7" s="38">
        <v>44.79</v>
      </c>
      <c r="DK7" s="38">
        <v>45.5</v>
      </c>
      <c r="DL7" s="38">
        <v>44.28</v>
      </c>
      <c r="DM7" s="38">
        <v>39.65</v>
      </c>
      <c r="DN7" s="38">
        <v>45.25</v>
      </c>
      <c r="DO7" s="38">
        <v>46.27</v>
      </c>
      <c r="DP7" s="38">
        <v>46.88</v>
      </c>
      <c r="DQ7" s="38">
        <v>46.94</v>
      </c>
      <c r="DR7" s="38">
        <v>48.12</v>
      </c>
      <c r="DS7" s="38">
        <v>15.62</v>
      </c>
      <c r="DT7" s="38">
        <v>16.920000000000002</v>
      </c>
      <c r="DU7" s="38">
        <v>16.16</v>
      </c>
      <c r="DV7" s="38">
        <v>16.03</v>
      </c>
      <c r="DW7" s="38">
        <v>15.7</v>
      </c>
      <c r="DX7" s="38">
        <v>9.7100000000000009</v>
      </c>
      <c r="DY7" s="38">
        <v>10.71</v>
      </c>
      <c r="DZ7" s="38">
        <v>10.93</v>
      </c>
      <c r="EA7" s="38">
        <v>13.39</v>
      </c>
      <c r="EB7" s="38">
        <v>14.48</v>
      </c>
      <c r="EC7" s="38">
        <v>15.89</v>
      </c>
      <c r="ED7" s="38">
        <v>0.55000000000000004</v>
      </c>
      <c r="EE7" s="38">
        <v>0.75</v>
      </c>
      <c r="EF7" s="38">
        <v>0.52</v>
      </c>
      <c r="EG7" s="38">
        <v>0.18</v>
      </c>
      <c r="EH7" s="38">
        <v>0.46</v>
      </c>
      <c r="EI7" s="38">
        <v>0.83</v>
      </c>
      <c r="EJ7" s="38">
        <v>0.72</v>
      </c>
      <c r="EK7" s="38">
        <v>0.71</v>
      </c>
      <c r="EL7" s="38">
        <v>0.71</v>
      </c>
      <c r="EM7" s="38">
        <v>0.75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2019-01-23T04:30:49Z</cp:lastPrinted>
  <dcterms:created xsi:type="dcterms:W3CDTF">2018-12-03T08:30:09Z</dcterms:created>
  <dcterms:modified xsi:type="dcterms:W3CDTF">2019-01-25T01:54:03Z</dcterms:modified>
</cp:coreProperties>
</file>