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H30財務共通\3008財政運営\300870公営企業・第3セクター\公営企業\310116公営企業に係る経営比較分析表（平成29年度決算）の分析等について\04 県回答\"/>
    </mc:Choice>
  </mc:AlternateContent>
  <workbookProtection workbookAlgorithmName="SHA-512" workbookHashValue="gU7K8NYJ+R9A1tW2X7uMEB6QfhkSTBNAbn1e8tOFt8H2Rs41PI4YQWcAppX0H/sUiveV1RlfaiYsJGUWecFTyw==" workbookSaltValue="3/17ug5lpbCL0qrNkZHH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<sst xmlns="http://schemas.openxmlformats.org/spreadsheetml/2006/main" count="240" uniqueCount="126">
  <si>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</si>
  <si>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</si>
  <si>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</si>
  <si>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</si>
  <si>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</si>
  <si>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</si>
  <si>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</si>
  <si>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</si>
  <si>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</si>
  <si>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</si>
  <si>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</si>
  <si>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</si>
  <si>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</si>
  <si>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</si>
  <si>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</si>
  <si>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</si>
  <si>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</si>
  <si>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</si>
  <si>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</si>
  <si>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</si>
  <si>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</si>
  <si>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</si>
  <si>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</si>
  <si>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</si>
  <si>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</si>
  <si>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</si>
  <si>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</si>
  <si>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</si>
  <si>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</si>
  <si>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</si>
  <si>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</si>
  <si>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</si>
  <si>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</si>
  <si>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</si>
  <si>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</si>
  <si>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</si>
  <si>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</si>
  <si>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</si>
  <si>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</si>
  <si>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</si>
  <si>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</si>
  <si>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</si>
  <si>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</si>
  <si>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</si>
  <si>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</si>
  <si>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</si>
  <si>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</si>
  <si>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</si>
  <si>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</si>
  <si>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</si>
  <si>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</si>
  <si>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</si>
  <si>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</si>
  <si>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</si>
  <si>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</si>
  <si>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</si>
  <si>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</si>
  <si>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</si>
  <si>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</si>
  <si>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</si>
  <si>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</si>
  <si>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</si>
  <si>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</si>
  <si>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</si>
  <si>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</si>
  <si>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</si>
  <si>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</si>
  <si>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</si>
  <si>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</si>
  <si>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</si>
  <si>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</si>
  <si>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</si>
  <si>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</si>
  <si>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</si>
  <si>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</si>
  <si>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</si>
  <si>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</si>
  <si>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</si>
  <si>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</si>
  <si>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</si>
  <si>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</si>
  <si>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</si>
  <si>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</si>
  <si>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</si>
  <si>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</si>
  <si>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</si>
  <si>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</si>
  <si>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</si>
  <si>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</si>
  <si>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</si>
  <si>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</si>
  <si>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</si>
  <si>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</si>
  <si>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</si>
  <si>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</si>
  <si>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</si>
  <si>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</si>
  <si>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</si>
  <si>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</si>
  <si>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</si>
  <si>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</si>
  <si>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</si>
  <si>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</si>
  <si>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</si>
  <si>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</si>
  <si>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</si>
  <si>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</si>
  <si>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</si>
  <si>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</si>
  <si>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</si>
  <si>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</si>
  <si>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</si>
  <si>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</si>
  <si>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</si>
  <si>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</si>
  <si>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</si>
  <si>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</si>
  <si>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</si>
  <si>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</si>
  <si>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</si>
  <si>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</si>
  <si>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</si>
  <si>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</si>
  <si>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処理場について、施設が老朽化した大島地区の処理場を平成24年度に廃止し、公共下水道に接続しました。
　管渠については、米倉地区が昭和61年から工事に着手しており、管渠の法定耐用年数は50年とされているため、平成48年頃に耐用年数を迎えます。現状では老朽化による問題等は見られないため、更新工事は行っておりません。
　ただし、ポンプ類、ブロワ類及び計器類については、耐用年数がそれぞれ15年、20年、10年であり、耐用年数が経過した設備もあることから、適正な管理や早期の修繕により可能な限り耐用年数を延ばすことで、設備投資の増加を抑制しています。
　また、平成26年度に各処理場が老朽化した際の対応について検討を行い、最適化構想をまとめました。今後は、その構想に基づいて更新を行っていきます。</t>
    <phoneticPr fontId="4"/>
  </si>
  <si>
    <t xml:space="preserve">　増大する改築需要に対応するため、平成26年度に農業集落排水施設最適整備構想を策定しました。存続する処理場等では、修繕・改築を平準化することで施設の長寿命化を図りながら、経営の安定化を目指しています。
　また、接続促進員が、接続率の低い地区を重点的に個別訪問し、地域の協力を得ながら未接続世帯の解消、接続率の向上を図っています。
　これらの対応により、「収益的収支比率」「経費回収率」「汚水処理原価」「施設利用率」の改善及び将来の管渠更新等に向けた資金の確保が期待されます。
　「経費回収率」については、人口減少が進んでいることや、農業集落排水事業の「汚水処理原価」が公共下水道事業に比べて高いにもかかわらず、使用料が公共下水道事業より低い設定になっていることから、公共・農排を含めた全体的な使用料体系のあり方の検証が今後の課題となっています。
</t>
    <rPh sb="125" eb="127">
      <t>コベツ</t>
    </rPh>
    <phoneticPr fontId="4"/>
  </si>
  <si>
    <t xml:space="preserve">　「収益的収支比率」は、前年度に比べ総収益、総費用及び地方債償還金共に増加しましたが、その中でも県営事業に伴う委託料や補償金、加入分担金等の営業外収入の増により総収益の伸びが大きくなったことから、前年に比べ増加しました。
　「企業債残高対事業規模比率」は、地方債の償還が進んだことや、一般会計負担割合が増加したことにより、前年同様今年度も状況が改善されました。類似団体との比較においても低くなりましたが、水洗化率を向上させることで更なる経営改善を図る必要があります。
　「経費回収率」は、地方債償還金や修繕費、委託料の増により汚水処理費が増加した上、使用料収入が減少したことにより、類似団体と比べ下回ることとなりました。長期継続契約の採用等により経費の削減を図ることで、改善に取り組む必要があります。
　「汚水処理原価」は、汚水処理費の増により類似団体と同水準となりましたが、前年より上昇したことから、引き続き経費削減の取組を継続していきます。
　「施設利用率」は、平成25年度以降は横ばいで推移していますが、類似団体と比べると高い水準になっています。施設の公共下水道への接続を順次行っており、徐々に状況が改善されることになります。
　「水洗化率」は、平成29年7月に接続率の低い福島地区が公共下水道に移管したことで、前年から大きく上昇し、類似団体の平均も上回りました。
</t>
    <rPh sb="148" eb="150">
      <t>ワリアイ</t>
    </rPh>
    <rPh sb="244" eb="247">
      <t>チホウサイ</t>
    </rPh>
    <rPh sb="247" eb="249">
      <t>ショウカン</t>
    </rPh>
    <rPh sb="249" eb="250">
      <t>キン</t>
    </rPh>
    <rPh sb="263" eb="265">
      <t>オスイ</t>
    </rPh>
    <rPh sb="265" eb="267">
      <t>ショリ</t>
    </rPh>
    <rPh sb="267" eb="268">
      <t>ヒ</t>
    </rPh>
    <rPh sb="269" eb="271">
      <t>ゾウカ</t>
    </rPh>
    <rPh sb="273" eb="274">
      <t>ウエ</t>
    </rPh>
    <rPh sb="275" eb="278">
      <t>シヨウリョウ</t>
    </rPh>
    <rPh sb="278" eb="280">
      <t>シュウニュウ</t>
    </rPh>
    <rPh sb="281" eb="283">
      <t>ゲンショウ</t>
    </rPh>
    <rPh sb="534" eb="536">
      <t>セツゾク</t>
    </rPh>
    <rPh sb="536" eb="537">
      <t>リツ</t>
    </rPh>
    <rPh sb="538" eb="53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</si>
</sst>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3-43D4-B5D0-EC7D725C836F}"/>
            </c:ext>
          </c:extLst>
        </c:ser>
        <c:dLbls>
          <c:showLegendKey val="0"/>
          <c:showVal val="0"/>
          <c:showCatName val="0"/>
          <c:showSerName val="0"/>
          <c:showPercent val="0"/>
          <c:showBubbleSize val="0"/>
        </c:dLbls>
        <c:gapWidth val="150"/>
        <c:axId val="169352360"/>
        <c:axId val="1693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82F3-43D4-B5D0-EC7D725C836F}"/>
            </c:ext>
          </c:extLst>
        </c:ser>
        <c:dLbls>
          <c:showLegendKey val="0"/>
          <c:showVal val="0"/>
          <c:showCatName val="0"/>
          <c:showSerName val="0"/>
          <c:showPercent val="0"/>
          <c:showBubbleSize val="0"/>
        </c:dLbls>
        <c:marker val="1"/>
        <c:smooth val="0"/>
        <c:axId val="169352360"/>
        <c:axId val="169366080"/>
      </c:lineChart>
      <c:dateAx>
        <c:axId val="169352360"/>
        <c:scaling>
          <c:orientation val="minMax"/>
        </c:scaling>
        <c:delete val="1"/>
        <c:axPos val="b"/>
        <c:numFmt formatCode="ge" sourceLinked="1"/>
        <c:majorTickMark val="none"/>
        <c:minorTickMark val="none"/>
        <c:tickLblPos val="none"/>
        <c:crossAx val="169366080"/>
        <c:crosses val="autoZero"/>
        <c:auto val="1"/>
        <c:lblOffset val="100"/>
        <c:baseTimeUnit val="years"/>
      </c:dateAx>
      <c:valAx>
        <c:axId val="1693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5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57.54</c:v>
                </c:pt>
                <c:pt idx="1">
                  <c:v>56.71</c:v>
                </c:pt>
                <c:pt idx="2">
                  <c:v>56.28</c:v>
                </c:pt>
                <c:pt idx="3">
                  <c:v>56.57</c:v>
                </c:pt>
                <c:pt idx="4">
                  <c:v>58.78</c:v>
                </c:pt>
              </c:numCache>
            </c:numRef>
          </c:val>
          <c:extLst>
            <c:ext xmlns:c16="http://schemas.microsoft.com/office/drawing/2014/chart" uri="{C3380CC4-5D6E-409C-BE32-E72D297353CC}">
              <c16:uniqueId val="{00000000-B694-434F-A697-E549A125D0DD}"/>
            </c:ext>
          </c:extLst>
        </c:ser>
        <c:dLbls>
          <c:showLegendKey val="0"/>
          <c:showVal val="0"/>
          <c:showCatName val="0"/>
          <c:showSerName val="0"/>
          <c:showPercent val="0"/>
          <c:showBubbleSize val="0"/>
        </c:dLbls>
        <c:gapWidth val="150"/>
        <c:axId val="168443632"/>
        <c:axId val="1684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B694-434F-A697-E549A125D0DD}"/>
            </c:ext>
          </c:extLst>
        </c:ser>
        <c:dLbls>
          <c:showLegendKey val="0"/>
          <c:showVal val="0"/>
          <c:showCatName val="0"/>
          <c:showSerName val="0"/>
          <c:showPercent val="0"/>
          <c:showBubbleSize val="0"/>
        </c:dLbls>
        <c:marker val="1"/>
        <c:smooth val="0"/>
        <c:axId val="168443632"/>
        <c:axId val="168443240"/>
      </c:lineChart>
      <c:dateAx>
        <c:axId val="168443632"/>
        <c:scaling>
          <c:orientation val="minMax"/>
        </c:scaling>
        <c:delete val="1"/>
        <c:axPos val="b"/>
        <c:numFmt formatCode="ge" sourceLinked="1"/>
        <c:majorTickMark val="none"/>
        <c:minorTickMark val="none"/>
        <c:tickLblPos val="none"/>
        <c:crossAx val="168443240"/>
        <c:crosses val="autoZero"/>
        <c:auto val="1"/>
        <c:lblOffset val="100"/>
        <c:baseTimeUnit val="years"/>
      </c:dateAx>
      <c:valAx>
        <c:axId val="16844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4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81.62</c:v>
                </c:pt>
                <c:pt idx="1">
                  <c:v>81.819999999999993</c:v>
                </c:pt>
                <c:pt idx="2">
                  <c:v>82.85</c:v>
                </c:pt>
                <c:pt idx="3">
                  <c:v>78.47</c:v>
                </c:pt>
                <c:pt idx="4">
                  <c:v>87.23</c:v>
                </c:pt>
              </c:numCache>
            </c:numRef>
          </c:val>
          <c:extLst>
            <c:ext xmlns:c16="http://schemas.microsoft.com/office/drawing/2014/chart" uri="{C3380CC4-5D6E-409C-BE32-E72D297353CC}">
              <c16:uniqueId val="{00000000-5B72-4EC7-89CA-46A437D08C47}"/>
            </c:ext>
          </c:extLst>
        </c:ser>
        <c:dLbls>
          <c:showLegendKey val="0"/>
          <c:showVal val="0"/>
          <c:showCatName val="0"/>
          <c:showSerName val="0"/>
          <c:showPercent val="0"/>
          <c:showBubbleSize val="0"/>
        </c:dLbls>
        <c:gapWidth val="150"/>
        <c:axId val="170277272"/>
        <c:axId val="1702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5B72-4EC7-89CA-46A437D08C47}"/>
            </c:ext>
          </c:extLst>
        </c:ser>
        <c:dLbls>
          <c:showLegendKey val="0"/>
          <c:showVal val="0"/>
          <c:showCatName val="0"/>
          <c:showSerName val="0"/>
          <c:showPercent val="0"/>
          <c:showBubbleSize val="0"/>
        </c:dLbls>
        <c:marker val="1"/>
        <c:smooth val="0"/>
        <c:axId val="170277272"/>
        <c:axId val="170277664"/>
      </c:lineChart>
      <c:dateAx>
        <c:axId val="170277272"/>
        <c:scaling>
          <c:orientation val="minMax"/>
        </c:scaling>
        <c:delete val="1"/>
        <c:axPos val="b"/>
        <c:numFmt formatCode="ge" sourceLinked="1"/>
        <c:majorTickMark val="none"/>
        <c:minorTickMark val="none"/>
        <c:tickLblPos val="none"/>
        <c:crossAx val="170277664"/>
        <c:crosses val="autoZero"/>
        <c:auto val="1"/>
        <c:lblOffset val="100"/>
        <c:baseTimeUnit val="years"/>
      </c:dateAx>
      <c:valAx>
        <c:axId val="1702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7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88.97</c:v>
                </c:pt>
                <c:pt idx="1">
                  <c:v>85.54</c:v>
                </c:pt>
                <c:pt idx="2">
                  <c:v>87.2</c:v>
                </c:pt>
                <c:pt idx="3">
                  <c:v>86.51</c:v>
                </c:pt>
                <c:pt idx="4">
                  <c:v>89.19</c:v>
                </c:pt>
              </c:numCache>
            </c:numRef>
          </c:val>
          <c:extLst>
            <c:ext xmlns:c16="http://schemas.microsoft.com/office/drawing/2014/chart" uri="{C3380CC4-5D6E-409C-BE32-E72D297353CC}">
              <c16:uniqueId val="{00000000-AED5-4FF0-B140-CF273D0FF846}"/>
            </c:ext>
          </c:extLst>
        </c:ser>
        <c:dLbls>
          <c:showLegendKey val="0"/>
          <c:showVal val="0"/>
          <c:showCatName val="0"/>
          <c:showSerName val="0"/>
          <c:showPercent val="0"/>
          <c:showBubbleSize val="0"/>
        </c:dLbls>
        <c:gapWidth val="150"/>
        <c:axId val="169687696"/>
        <c:axId val="1696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5-4FF0-B140-CF273D0FF846}"/>
            </c:ext>
          </c:extLst>
        </c:ser>
        <c:dLbls>
          <c:showLegendKey val="0"/>
          <c:showVal val="0"/>
          <c:showCatName val="0"/>
          <c:showSerName val="0"/>
          <c:showPercent val="0"/>
          <c:showBubbleSize val="0"/>
        </c:dLbls>
        <c:marker val="1"/>
        <c:smooth val="0"/>
        <c:axId val="169687696"/>
        <c:axId val="169690128"/>
      </c:lineChart>
      <c:dateAx>
        <c:axId val="169687696"/>
        <c:scaling>
          <c:orientation val="minMax"/>
        </c:scaling>
        <c:delete val="1"/>
        <c:axPos val="b"/>
        <c:numFmt formatCode="ge" sourceLinked="1"/>
        <c:majorTickMark val="none"/>
        <c:minorTickMark val="none"/>
        <c:tickLblPos val="none"/>
        <c:crossAx val="169690128"/>
        <c:crosses val="autoZero"/>
        <c:auto val="1"/>
        <c:lblOffset val="100"/>
        <c:baseTimeUnit val="years"/>
      </c:dateAx>
      <c:valAx>
        <c:axId val="1696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F-48A0-8239-4B0B557FBF3B}"/>
            </c:ext>
          </c:extLst>
        </c:ser>
        <c:dLbls>
          <c:showLegendKey val="0"/>
          <c:showVal val="0"/>
          <c:showCatName val="0"/>
          <c:showSerName val="0"/>
          <c:showPercent val="0"/>
          <c:showBubbleSize val="0"/>
        </c:dLbls>
        <c:gapWidth val="150"/>
        <c:axId val="169729936"/>
        <c:axId val="16973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F-48A0-8239-4B0B557FBF3B}"/>
            </c:ext>
          </c:extLst>
        </c:ser>
        <c:dLbls>
          <c:showLegendKey val="0"/>
          <c:showVal val="0"/>
          <c:showCatName val="0"/>
          <c:showSerName val="0"/>
          <c:showPercent val="0"/>
          <c:showBubbleSize val="0"/>
        </c:dLbls>
        <c:marker val="1"/>
        <c:smooth val="0"/>
        <c:axId val="169729936"/>
        <c:axId val="169734416"/>
      </c:lineChart>
      <c:dateAx>
        <c:axId val="169729936"/>
        <c:scaling>
          <c:orientation val="minMax"/>
        </c:scaling>
        <c:delete val="1"/>
        <c:axPos val="b"/>
        <c:numFmt formatCode="ge" sourceLinked="1"/>
        <c:majorTickMark val="none"/>
        <c:minorTickMark val="none"/>
        <c:tickLblPos val="none"/>
        <c:crossAx val="169734416"/>
        <c:crosses val="autoZero"/>
        <c:auto val="1"/>
        <c:lblOffset val="100"/>
        <c:baseTimeUnit val="years"/>
      </c:dateAx>
      <c:valAx>
        <c:axId val="16973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2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86-4B5A-A7E9-A2CC2012F3FB}"/>
            </c:ext>
          </c:extLst>
        </c:ser>
        <c:dLbls>
          <c:showLegendKey val="0"/>
          <c:showVal val="0"/>
          <c:showCatName val="0"/>
          <c:showSerName val="0"/>
          <c:showPercent val="0"/>
          <c:showBubbleSize val="0"/>
        </c:dLbls>
        <c:gapWidth val="150"/>
        <c:axId val="169792584"/>
        <c:axId val="16979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86-4B5A-A7E9-A2CC2012F3FB}"/>
            </c:ext>
          </c:extLst>
        </c:ser>
        <c:dLbls>
          <c:showLegendKey val="0"/>
          <c:showVal val="0"/>
          <c:showCatName val="0"/>
          <c:showSerName val="0"/>
          <c:showPercent val="0"/>
          <c:showBubbleSize val="0"/>
        </c:dLbls>
        <c:marker val="1"/>
        <c:smooth val="0"/>
        <c:axId val="169792584"/>
        <c:axId val="169795016"/>
      </c:lineChart>
      <c:dateAx>
        <c:axId val="169792584"/>
        <c:scaling>
          <c:orientation val="minMax"/>
        </c:scaling>
        <c:delete val="1"/>
        <c:axPos val="b"/>
        <c:numFmt formatCode="ge" sourceLinked="1"/>
        <c:majorTickMark val="none"/>
        <c:minorTickMark val="none"/>
        <c:tickLblPos val="none"/>
        <c:crossAx val="169795016"/>
        <c:crosses val="autoZero"/>
        <c:auto val="1"/>
        <c:lblOffset val="100"/>
        <c:baseTimeUnit val="years"/>
      </c:dateAx>
      <c:valAx>
        <c:axId val="16979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9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C-4137-A58C-2CDA58D9AEE0}"/>
            </c:ext>
          </c:extLst>
        </c:ser>
        <c:dLbls>
          <c:showLegendKey val="0"/>
          <c:showVal val="0"/>
          <c:showCatName val="0"/>
          <c:showSerName val="0"/>
          <c:showPercent val="0"/>
          <c:showBubbleSize val="0"/>
        </c:dLbls>
        <c:gapWidth val="150"/>
        <c:axId val="169866032"/>
        <c:axId val="16986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C-4137-A58C-2CDA58D9AEE0}"/>
            </c:ext>
          </c:extLst>
        </c:ser>
        <c:dLbls>
          <c:showLegendKey val="0"/>
          <c:showVal val="0"/>
          <c:showCatName val="0"/>
          <c:showSerName val="0"/>
          <c:showPercent val="0"/>
          <c:showBubbleSize val="0"/>
        </c:dLbls>
        <c:marker val="1"/>
        <c:smooth val="0"/>
        <c:axId val="169866032"/>
        <c:axId val="169866424"/>
      </c:lineChart>
      <c:dateAx>
        <c:axId val="169866032"/>
        <c:scaling>
          <c:orientation val="minMax"/>
        </c:scaling>
        <c:delete val="1"/>
        <c:axPos val="b"/>
        <c:numFmt formatCode="ge" sourceLinked="1"/>
        <c:majorTickMark val="none"/>
        <c:minorTickMark val="none"/>
        <c:tickLblPos val="none"/>
        <c:crossAx val="169866424"/>
        <c:crosses val="autoZero"/>
        <c:auto val="1"/>
        <c:lblOffset val="100"/>
        <c:baseTimeUnit val="years"/>
      </c:dateAx>
      <c:valAx>
        <c:axId val="16986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6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0-42FA-AC88-BAA3A19A3346}"/>
            </c:ext>
          </c:extLst>
        </c:ser>
        <c:dLbls>
          <c:showLegendKey val="0"/>
          <c:showVal val="0"/>
          <c:showCatName val="0"/>
          <c:showSerName val="0"/>
          <c:showPercent val="0"/>
          <c:showBubbleSize val="0"/>
        </c:dLbls>
        <c:gapWidth val="150"/>
        <c:axId val="169867992"/>
        <c:axId val="1698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0-42FA-AC88-BAA3A19A3346}"/>
            </c:ext>
          </c:extLst>
        </c:ser>
        <c:dLbls>
          <c:showLegendKey val="0"/>
          <c:showVal val="0"/>
          <c:showCatName val="0"/>
          <c:showSerName val="0"/>
          <c:showPercent val="0"/>
          <c:showBubbleSize val="0"/>
        </c:dLbls>
        <c:marker val="1"/>
        <c:smooth val="0"/>
        <c:axId val="169867992"/>
        <c:axId val="169868384"/>
      </c:lineChart>
      <c:dateAx>
        <c:axId val="169867992"/>
        <c:scaling>
          <c:orientation val="minMax"/>
        </c:scaling>
        <c:delete val="1"/>
        <c:axPos val="b"/>
        <c:numFmt formatCode="ge" sourceLinked="1"/>
        <c:majorTickMark val="none"/>
        <c:minorTickMark val="none"/>
        <c:tickLblPos val="none"/>
        <c:crossAx val="169868384"/>
        <c:crosses val="autoZero"/>
        <c:auto val="1"/>
        <c:lblOffset val="100"/>
        <c:baseTimeUnit val="years"/>
      </c:dateAx>
      <c:valAx>
        <c:axId val="1698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2205.0700000000002</c:v>
                </c:pt>
                <c:pt idx="1">
                  <c:v>2274.46</c:v>
                </c:pt>
                <c:pt idx="2">
                  <c:v>1607.27</c:v>
                </c:pt>
                <c:pt idx="3">
                  <c:v>854.62</c:v>
                </c:pt>
                <c:pt idx="4">
                  <c:v>596.99</c:v>
                </c:pt>
              </c:numCache>
            </c:numRef>
          </c:val>
          <c:extLst>
            <c:ext xmlns:c16="http://schemas.microsoft.com/office/drawing/2014/chart" uri="{C3380CC4-5D6E-409C-BE32-E72D297353CC}">
              <c16:uniqueId val="{00000000-3047-4BF5-AB1A-085EE77E0940}"/>
            </c:ext>
          </c:extLst>
        </c:ser>
        <c:dLbls>
          <c:showLegendKey val="0"/>
          <c:showVal val="0"/>
          <c:showCatName val="0"/>
          <c:showSerName val="0"/>
          <c:showPercent val="0"/>
          <c:showBubbleSize val="0"/>
        </c:dLbls>
        <c:gapWidth val="150"/>
        <c:axId val="169867600"/>
        <c:axId val="16986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3047-4BF5-AB1A-085EE77E0940}"/>
            </c:ext>
          </c:extLst>
        </c:ser>
        <c:dLbls>
          <c:showLegendKey val="0"/>
          <c:showVal val="0"/>
          <c:showCatName val="0"/>
          <c:showSerName val="0"/>
          <c:showPercent val="0"/>
          <c:showBubbleSize val="0"/>
        </c:dLbls>
        <c:marker val="1"/>
        <c:smooth val="0"/>
        <c:axId val="169867600"/>
        <c:axId val="169869560"/>
      </c:lineChart>
      <c:dateAx>
        <c:axId val="169867600"/>
        <c:scaling>
          <c:orientation val="minMax"/>
        </c:scaling>
        <c:delete val="1"/>
        <c:axPos val="b"/>
        <c:numFmt formatCode="ge" sourceLinked="1"/>
        <c:majorTickMark val="none"/>
        <c:minorTickMark val="none"/>
        <c:tickLblPos val="none"/>
        <c:crossAx val="169869560"/>
        <c:crosses val="autoZero"/>
        <c:auto val="1"/>
        <c:lblOffset val="100"/>
        <c:baseTimeUnit val="years"/>
      </c:dateAx>
      <c:valAx>
        <c:axId val="1698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6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42.52</c:v>
                </c:pt>
                <c:pt idx="1">
                  <c:v>42.14</c:v>
                </c:pt>
                <c:pt idx="2">
                  <c:v>44.25</c:v>
                </c:pt>
                <c:pt idx="3">
                  <c:v>58</c:v>
                </c:pt>
                <c:pt idx="4">
                  <c:v>50.92</c:v>
                </c:pt>
              </c:numCache>
            </c:numRef>
          </c:val>
          <c:extLst>
            <c:ext xmlns:c16="http://schemas.microsoft.com/office/drawing/2014/chart" uri="{C3380CC4-5D6E-409C-BE32-E72D297353CC}">
              <c16:uniqueId val="{00000000-61D7-4CA2-AA23-31A491C67B00}"/>
            </c:ext>
          </c:extLst>
        </c:ser>
        <c:dLbls>
          <c:showLegendKey val="0"/>
          <c:showVal val="0"/>
          <c:showCatName val="0"/>
          <c:showSerName val="0"/>
          <c:showPercent val="0"/>
          <c:showBubbleSize val="0"/>
        </c:dLbls>
        <c:gapWidth val="150"/>
        <c:axId val="169930448"/>
        <c:axId val="16993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61D7-4CA2-AA23-31A491C67B00}"/>
            </c:ext>
          </c:extLst>
        </c:ser>
        <c:dLbls>
          <c:showLegendKey val="0"/>
          <c:showVal val="0"/>
          <c:showCatName val="0"/>
          <c:showSerName val="0"/>
          <c:showPercent val="0"/>
          <c:showBubbleSize val="0"/>
        </c:dLbls>
        <c:marker val="1"/>
        <c:smooth val="0"/>
        <c:axId val="169930448"/>
        <c:axId val="169930840"/>
      </c:lineChart>
      <c:dateAx>
        <c:axId val="169930448"/>
        <c:scaling>
          <c:orientation val="minMax"/>
        </c:scaling>
        <c:delete val="1"/>
        <c:axPos val="b"/>
        <c:numFmt formatCode="ge" sourceLinked="1"/>
        <c:majorTickMark val="none"/>
        <c:minorTickMark val="none"/>
        <c:tickLblPos val="none"/>
        <c:crossAx val="169930840"/>
        <c:crosses val="autoZero"/>
        <c:auto val="1"/>
        <c:lblOffset val="100"/>
        <c:baseTimeUnit val="years"/>
      </c:dateAx>
      <c:valAx>
        <c:axId val="1699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3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315.5</c:v>
                </c:pt>
                <c:pt idx="1">
                  <c:v>326.52999999999997</c:v>
                </c:pt>
                <c:pt idx="2">
                  <c:v>313.55</c:v>
                </c:pt>
                <c:pt idx="3">
                  <c:v>237.86</c:v>
                </c:pt>
                <c:pt idx="4">
                  <c:v>266.32</c:v>
                </c:pt>
              </c:numCache>
            </c:numRef>
          </c:val>
          <c:extLst>
            <c:ext xmlns:c16="http://schemas.microsoft.com/office/drawing/2014/chart" uri="{C3380CC4-5D6E-409C-BE32-E72D297353CC}">
              <c16:uniqueId val="{00000000-27B2-4AF3-AE49-8479A23E233A}"/>
            </c:ext>
          </c:extLst>
        </c:ser>
        <c:dLbls>
          <c:showLegendKey val="0"/>
          <c:showVal val="0"/>
          <c:showCatName val="0"/>
          <c:showSerName val="0"/>
          <c:showPercent val="0"/>
          <c:showBubbleSize val="0"/>
        </c:dLbls>
        <c:gapWidth val="150"/>
        <c:axId val="169932016"/>
        <c:axId val="16993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27B2-4AF3-AE49-8479A23E233A}"/>
            </c:ext>
          </c:extLst>
        </c:ser>
        <c:dLbls>
          <c:showLegendKey val="0"/>
          <c:showVal val="0"/>
          <c:showCatName val="0"/>
          <c:showSerName val="0"/>
          <c:showPercent val="0"/>
          <c:showBubbleSize val="0"/>
        </c:dLbls>
        <c:marker val="1"/>
        <c:smooth val="0"/>
        <c:axId val="169932016"/>
        <c:axId val="169932408"/>
      </c:lineChart>
      <c:dateAx>
        <c:axId val="169932016"/>
        <c:scaling>
          <c:orientation val="minMax"/>
        </c:scaling>
        <c:delete val="1"/>
        <c:axPos val="b"/>
        <c:numFmt formatCode="ge" sourceLinked="1"/>
        <c:majorTickMark val="none"/>
        <c:minorTickMark val="none"/>
        <c:tickLblPos val="none"/>
        <c:crossAx val="169932408"/>
        <c:crosses val="autoZero"/>
        <c:auto val="1"/>
        <c:lblOffset val="100"/>
        <c:baseTimeUnit val="years"/>
      </c:dateAx>
      <c:valAx>
        <c:axId val="1699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7"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新発田市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98912</v>
      </c>
      <c r="AM8" s="72"/>
      <c r="AN8" s="72"/>
      <c r="AO8" s="72"/>
      <c r="AP8" s="72"/>
      <c r="AQ8" s="72"/>
      <c r="AR8" s="72"/>
      <c r="AS8" s="72"/>
      <c r="AT8" s="71">
        <f>データ!T6</f>
        <v>533.1</v>
      </c>
      <c r="AU8" s="71"/>
      <c r="AV8" s="71"/>
      <c r="AW8" s="71"/>
      <c r="AX8" s="71"/>
      <c r="AY8" s="71"/>
      <c r="AZ8" s="71"/>
      <c r="BA8" s="71"/>
      <c r="BB8" s="71">
        <f>データ!U6</f>
        <v>185.54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10.16</v>
      </c>
      <c r="Q10" s="71"/>
      <c r="R10" s="71"/>
      <c r="S10" s="71"/>
      <c r="T10" s="71"/>
      <c r="U10" s="71"/>
      <c r="V10" s="71"/>
      <c r="W10" s="71">
        <f>データ!Q6</f>
        <v>88.55</v>
      </c>
      <c r="X10" s="71"/>
      <c r="Y10" s="71"/>
      <c r="Z10" s="71"/>
      <c r="AA10" s="71"/>
      <c r="AB10" s="71"/>
      <c r="AC10" s="71"/>
      <c r="AD10" s="72">
        <f>データ!R6</f>
        <v>2484</v>
      </c>
      <c r="AE10" s="72"/>
      <c r="AF10" s="72"/>
      <c r="AG10" s="72"/>
      <c r="AH10" s="72"/>
      <c r="AI10" s="72"/>
      <c r="AJ10" s="72"/>
      <c r="AK10" s="2"/>
      <c r="AL10" s="72">
        <f>データ!V6</f>
        <v>10001</v>
      </c>
      <c r="AM10" s="72"/>
      <c r="AN10" s="72"/>
      <c r="AO10" s="72"/>
      <c r="AP10" s="72"/>
      <c r="AQ10" s="72"/>
      <c r="AR10" s="72"/>
      <c r="AS10" s="72"/>
      <c r="AT10" s="71">
        <f>データ!W6</f>
        <v>6.23</v>
      </c>
      <c r="AU10" s="71"/>
      <c r="AV10" s="71"/>
      <c r="AW10" s="71"/>
      <c r="AX10" s="71"/>
      <c r="AY10" s="71"/>
      <c r="AZ10" s="71"/>
      <c r="BA10" s="71"/>
      <c r="BB10" s="71">
        <f>データ!X6</f>
        <v>1605.3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125</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wCwU2q/BnFbxqWE3Um2lNjmx9u0wnVk+XIwqO3uGMumBRJStrSOwaiN/ifqDUA4D4fijryOWE5+hdhTndSEsQ==" saltValue="JOor3CKel9vxUukvo30z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152064</v>
      </c>
      <c r="D6" s="32">
        <f t="shared" si="3"/>
        <v>47</v>
      </c>
      <c r="E6" s="32">
        <f t="shared" si="3"/>
        <v>17</v>
      </c>
      <c r="F6" s="32">
        <f t="shared" si="3"/>
        <v>5</v>
      </c>
      <c r="G6" s="32">
        <f t="shared" si="3"/>
        <v>0</v>
      </c>
      <c r="H6" s="32" t="str">
        <f t="shared" si="3"/>
        <v>新潟県　新発田市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10.16</v>
      </c>
      <c r="Q6" s="33">
        <f t="shared" si="3"/>
        <v>88.55</v>
      </c>
      <c r="R6" s="33">
        <f t="shared" si="3"/>
        <v>2484</v>
      </c>
      <c r="S6" s="33">
        <f t="shared" si="3"/>
        <v>98912</v>
      </c>
      <c r="T6" s="33">
        <f t="shared" si="3"/>
        <v>533.1</v>
      </c>
      <c r="U6" s="33">
        <f t="shared" si="3"/>
        <v>185.54</v>
      </c>
      <c r="V6" s="33">
        <f t="shared" si="3"/>
        <v>10001</v>
      </c>
      <c r="W6" s="33">
        <f t="shared" si="3"/>
        <v>6.23</v>
      </c>
      <c r="X6" s="33">
        <f t="shared" si="3"/>
        <v>1605.3</v>
      </c>
      <c r="Y6" s="34">
        <f>IF(Y7="",NA(),Y7)</f>
        <v>88.97</v>
      </c>
      <c r="Z6" s="34">
        <f t="shared" ref="Z6:AH6" si="4">IF(Z7="",NA(),Z7)</f>
        <v>85.54</v>
      </c>
      <c r="AA6" s="34">
        <f t="shared" si="4"/>
        <v>87.2</v>
      </c>
      <c r="AB6" s="34">
        <f t="shared" si="4"/>
        <v>86.51</v>
      </c>
      <c r="AC6" s="34">
        <f t="shared" si="4"/>
        <v>89.19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2205.0700000000002</v>
      </c>
      <c r="BG6" s="34">
        <f t="shared" ref="BG6:BO6" si="7">IF(BG7="",NA(),BG7)</f>
        <v>2274.46</v>
      </c>
      <c r="BH6" s="34">
        <f t="shared" si="7"/>
        <v>1607.27</v>
      </c>
      <c r="BI6" s="34">
        <f t="shared" si="7"/>
        <v>854.62</v>
      </c>
      <c r="BJ6" s="34">
        <f t="shared" si="7"/>
        <v>596.99</v>
      </c>
      <c r="BK6" s="34">
        <f t="shared" si="7"/>
        <v>1126.77</v>
      </c>
      <c r="BL6" s="34">
        <f t="shared" si="7"/>
        <v>1044.8</v>
      </c>
      <c r="BM6" s="34">
        <f t="shared" si="7"/>
        <v>1081.8</v>
      </c>
      <c r="BN6" s="34">
        <f t="shared" si="7"/>
        <v>974.93</v>
      </c>
      <c r="BO6" s="34">
        <f t="shared" si="7"/>
        <v>855.8</v>
      </c>
      <c r="BP6" s="33" t="str">
        <f>IF(BP7="","",IF(BP7="-","【-】","【"&amp;SUBSTITUTE(TEXT(BP7,"#,##0.00"),"-","△")&amp;"】"))</f>
        <v>【814.89】</v>
      </c>
      <c r="BQ6" s="34">
        <f>IF(BQ7="",NA(),BQ7)</f>
        <v>42.52</v>
      </c>
      <c r="BR6" s="34">
        <f t="shared" ref="BR6:BZ6" si="8">IF(BR7="",NA(),BR7)</f>
        <v>42.14</v>
      </c>
      <c r="BS6" s="34">
        <f t="shared" si="8"/>
        <v>44.25</v>
      </c>
      <c r="BT6" s="34">
        <f t="shared" si="8"/>
        <v>58</v>
      </c>
      <c r="BU6" s="34">
        <f t="shared" si="8"/>
        <v>50.92</v>
      </c>
      <c r="BV6" s="34">
        <f t="shared" si="8"/>
        <v>50.9</v>
      </c>
      <c r="BW6" s="34">
        <f t="shared" si="8"/>
        <v>50.82</v>
      </c>
      <c r="BX6" s="34">
        <f t="shared" si="8"/>
        <v>52.19</v>
      </c>
      <c r="BY6" s="34">
        <f t="shared" si="8"/>
        <v>55.32</v>
      </c>
      <c r="BZ6" s="34">
        <f t="shared" si="8"/>
        <v>59.8</v>
      </c>
      <c r="CA6" s="33" t="str">
        <f>IF(CA7="","",IF(CA7="-","【-】","【"&amp;SUBSTITUTE(TEXT(CA7,"#,##0.00"),"-","△")&amp;"】"))</f>
        <v>【60.64】</v>
      </c>
      <c r="CB6" s="34">
        <f>IF(CB7="",NA(),CB7)</f>
        <v>315.5</v>
      </c>
      <c r="CC6" s="34">
        <f t="shared" ref="CC6:CK6" si="9">IF(CC7="",NA(),CC7)</f>
        <v>326.52999999999997</v>
      </c>
      <c r="CD6" s="34">
        <f t="shared" si="9"/>
        <v>313.55</v>
      </c>
      <c r="CE6" s="34">
        <f t="shared" si="9"/>
        <v>237.86</v>
      </c>
      <c r="CF6" s="34">
        <f t="shared" si="9"/>
        <v>266.32</v>
      </c>
      <c r="CG6" s="34">
        <f t="shared" si="9"/>
        <v>293.27</v>
      </c>
      <c r="CH6" s="34">
        <f t="shared" si="9"/>
        <v>300.52</v>
      </c>
      <c r="CI6" s="34">
        <f t="shared" si="9"/>
        <v>296.14</v>
      </c>
      <c r="CJ6" s="34">
        <f t="shared" si="9"/>
        <v>283.17</v>
      </c>
      <c r="CK6" s="34">
        <f t="shared" si="9"/>
        <v>263.76</v>
      </c>
      <c r="CL6" s="33" t="str">
        <f>IF(CL7="","",IF(CL7="-","【-】","【"&amp;SUBSTITUTE(TEXT(CL7,"#,##0.00"),"-","△")&amp;"】"))</f>
        <v>【255.52】</v>
      </c>
      <c r="CM6" s="34">
        <f>IF(CM7="",NA(),CM7)</f>
        <v>57.54</v>
      </c>
      <c r="CN6" s="34">
        <f t="shared" ref="CN6:CV6" si="10">IF(CN7="",NA(),CN7)</f>
        <v>56.71</v>
      </c>
      <c r="CO6" s="34">
        <f t="shared" si="10"/>
        <v>56.28</v>
      </c>
      <c r="CP6" s="34">
        <f t="shared" si="10"/>
        <v>56.57</v>
      </c>
      <c r="CQ6" s="34">
        <f t="shared" si="10"/>
        <v>58.78</v>
      </c>
      <c r="CR6" s="34">
        <f t="shared" si="10"/>
        <v>53.78</v>
      </c>
      <c r="CS6" s="34">
        <f t="shared" si="10"/>
        <v>53.24</v>
      </c>
      <c r="CT6" s="34">
        <f t="shared" si="10"/>
        <v>52.31</v>
      </c>
      <c r="CU6" s="34">
        <f t="shared" si="10"/>
        <v>60.65</v>
      </c>
      <c r="CV6" s="34">
        <f t="shared" si="10"/>
        <v>51.75</v>
      </c>
      <c r="CW6" s="33" t="str">
        <f>IF(CW7="","",IF(CW7="-","【-】","【"&amp;SUBSTITUTE(TEXT(CW7,"#,##0.00"),"-","△")&amp;"】"))</f>
        <v>【52.49】</v>
      </c>
      <c r="CX6" s="34">
        <f>IF(CX7="",NA(),CX7)</f>
        <v>81.62</v>
      </c>
      <c r="CY6" s="34">
        <f t="shared" ref="CY6:DG6" si="11">IF(CY7="",NA(),CY7)</f>
        <v>81.819999999999993</v>
      </c>
      <c r="CZ6" s="34">
        <f t="shared" si="11"/>
        <v>82.85</v>
      </c>
      <c r="DA6" s="34">
        <f t="shared" si="11"/>
        <v>78.47</v>
      </c>
      <c r="DB6" s="34">
        <f t="shared" si="11"/>
        <v>87.23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152064</v>
      </c>
      <c r="D7" s="36">
        <v>47</v>
      </c>
      <c r="E7" s="36">
        <v>17</v>
      </c>
      <c r="F7" s="36">
        <v>5</v>
      </c>
      <c r="G7" s="36">
        <v>0</v>
      </c>
      <c r="H7" s="36" t="s">
        <v>110</v>
      </c>
      <c r="I7" s="36" t="s">
        <v>111</v>
      </c>
      <c r="J7" s="36" t="s">
        <v>112</v>
      </c>
      <c r="K7" s="36" t="s">
        <v>113</v>
      </c>
      <c r="L7" s="36" t="s">
        <v>114</v>
      </c>
      <c r="M7" s="36" t="s">
        <v>115</v>
      </c>
      <c r="N7" s="37" t="s">
        <v>116</v>
      </c>
      <c r="O7" s="37" t="s">
        <v>117</v>
      </c>
      <c r="P7" s="37">
        <v>10.16</v>
      </c>
      <c r="Q7" s="37">
        <v>88.55</v>
      </c>
      <c r="R7" s="37">
        <v>2484</v>
      </c>
      <c r="S7" s="37">
        <v>98912</v>
      </c>
      <c r="T7" s="37">
        <v>533.1</v>
      </c>
      <c r="U7" s="37">
        <v>185.54</v>
      </c>
      <c r="V7" s="37">
        <v>10001</v>
      </c>
      <c r="W7" s="37">
        <v>6.23</v>
      </c>
      <c r="X7" s="37">
        <v>1605.3</v>
      </c>
      <c r="Y7" s="37">
        <v>88.97</v>
      </c>
      <c r="Z7" s="37">
        <v>85.54</v>
      </c>
      <c r="AA7" s="37">
        <v>87.2</v>
      </c>
      <c r="AB7" s="37">
        <v>86.51</v>
      </c>
      <c r="AC7" s="37">
        <v>89.19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2205.0700000000002</v>
      </c>
      <c r="BG7" s="37">
        <v>2274.46</v>
      </c>
      <c r="BH7" s="37">
        <v>1607.27</v>
      </c>
      <c r="BI7" s="37">
        <v>854.62</v>
      </c>
      <c r="BJ7" s="37">
        <v>596.99</v>
      </c>
      <c r="BK7" s="37">
        <v>1126.77</v>
      </c>
      <c r="BL7" s="37">
        <v>1044.8</v>
      </c>
      <c r="BM7" s="37">
        <v>1081.8</v>
      </c>
      <c r="BN7" s="37">
        <v>974.93</v>
      </c>
      <c r="BO7" s="37">
        <v>855.8</v>
      </c>
      <c r="BP7" s="37">
        <v>814.89</v>
      </c>
      <c r="BQ7" s="37">
        <v>42.52</v>
      </c>
      <c r="BR7" s="37">
        <v>42.14</v>
      </c>
      <c r="BS7" s="37">
        <v>44.25</v>
      </c>
      <c r="BT7" s="37">
        <v>58</v>
      </c>
      <c r="BU7" s="37">
        <v>50.92</v>
      </c>
      <c r="BV7" s="37">
        <v>50.9</v>
      </c>
      <c r="BW7" s="37">
        <v>50.82</v>
      </c>
      <c r="BX7" s="37">
        <v>52.19</v>
      </c>
      <c r="BY7" s="37">
        <v>55.32</v>
      </c>
      <c r="BZ7" s="37">
        <v>59.8</v>
      </c>
      <c r="CA7" s="37">
        <v>60.64</v>
      </c>
      <c r="CB7" s="37">
        <v>315.5</v>
      </c>
      <c r="CC7" s="37">
        <v>326.52999999999997</v>
      </c>
      <c r="CD7" s="37">
        <v>313.55</v>
      </c>
      <c r="CE7" s="37">
        <v>237.86</v>
      </c>
      <c r="CF7" s="37">
        <v>266.32</v>
      </c>
      <c r="CG7" s="37">
        <v>293.27</v>
      </c>
      <c r="CH7" s="37">
        <v>300.52</v>
      </c>
      <c r="CI7" s="37">
        <v>296.14</v>
      </c>
      <c r="CJ7" s="37">
        <v>283.17</v>
      </c>
      <c r="CK7" s="37">
        <v>263.76</v>
      </c>
      <c r="CL7" s="37">
        <v>255.52</v>
      </c>
      <c r="CM7" s="37">
        <v>57.54</v>
      </c>
      <c r="CN7" s="37">
        <v>56.71</v>
      </c>
      <c r="CO7" s="37">
        <v>56.28</v>
      </c>
      <c r="CP7" s="37">
        <v>56.57</v>
      </c>
      <c r="CQ7" s="37">
        <v>58.78</v>
      </c>
      <c r="CR7" s="37">
        <v>53.78</v>
      </c>
      <c r="CS7" s="37">
        <v>53.24</v>
      </c>
      <c r="CT7" s="37">
        <v>52.31</v>
      </c>
      <c r="CU7" s="37">
        <v>60.65</v>
      </c>
      <c r="CV7" s="37">
        <v>51.75</v>
      </c>
      <c r="CW7" s="37">
        <v>52.49</v>
      </c>
      <c r="CX7" s="37">
        <v>81.62</v>
      </c>
      <c r="CY7" s="37">
        <v>81.819999999999993</v>
      </c>
      <c r="CZ7" s="37">
        <v>82.85</v>
      </c>
      <c r="DA7" s="37">
        <v>78.47</v>
      </c>
      <c r="DB7" s="37">
        <v>87.23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2019-01-24T00:01:53Z</cp:lastPrinted>
  <dcterms:created xsi:type="dcterms:W3CDTF">2018-12-03T09:23:22Z</dcterms:created>
  <dcterms:modified xsi:type="dcterms:W3CDTF">2019-01-29T04:06:03Z</dcterms:modified>
  <cp:category/>
</cp:coreProperties>
</file>