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1財務共通\3108財政運営\310870公営企業・第3セクター\公営企業\200115公営企業に係る経営比較分析表（H30決算）の分析等について\04 県回答\"/>
    </mc:Choice>
  </mc:AlternateContent>
  <workbookProtection workbookAlgorithmName="SHA-512" workbookHashValue="b3pwjjNV2nrAxvuUcACORfXBG/rBusvkdmrSbscrl+N4V4hc4OufglJUMQfcXFtVQs/yFfHvMOCA4n7sTGW/KQ==" workbookSaltValue="UXfQyjW2TrZ+QLGqebhH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<sst xmlns="http://schemas.openxmlformats.org/spreadsheetml/2006/main" count="228" uniqueCount="113">
  <si>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</si>
  <si>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</si>
  <si>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</si>
  <si>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</si>
  <si>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</si>
  <si>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</si>
  <si>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</si>
  <si>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</si>
  <si>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</si>
  <si>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</si>
  <si>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</si>
  <si>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</si>
  <si>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</si>
  <si>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</si>
  <si>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</si>
  <si>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</si>
  <si>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</si>
  <si>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</si>
  <si>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</si>
  <si>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</si>
  <si>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</si>
  <si>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</si>
  <si>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</si>
  <si>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</si>
  <si>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</si>
  <si>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</si>
  <si>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</si>
  <si>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</si>
  <si>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</si>
  <si>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</si>
  <si>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</si>
  <si>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</si>
  <si>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</si>
  <si>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</si>
  <si>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</si>
  <si>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</si>
  <si>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</si>
  <si>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</si>
  <si>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</si>
  <si>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</si>
  <si>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</si>
  <si>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</si>
  <si>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</si>
  <si>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</si>
  <si>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</si>
  <si>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</si>
  <si>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</si>
  <si>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</si>
  <si>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</si>
  <si>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</si>
  <si>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</si>
  <si>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</si>
  <si>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</si>
  <si>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</si>
  <si>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</si>
  <si>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</si>
  <si>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</si>
  <si>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</si>
  <si>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</si>
  <si>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</si>
  <si>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</si>
  <si>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</si>
  <si>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</si>
  <si>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</si>
  <si>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</si>
  <si>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</si>
  <si>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</si>
  <si>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</si>
  <si>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</si>
  <si>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</si>
  <si>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</si>
  <si>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</si>
  <si>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</si>
  <si>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</si>
  <si>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</si>
  <si>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</si>
  <si>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</si>
  <si>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</si>
  <si>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</si>
  <si>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</si>
  <si>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</si>
  <si>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</si>
  <si>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</si>
  <si>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</si>
  <si>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</si>
  <si>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</si>
  <si>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</si>
  <si>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</si>
  <si>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</si>
  <si>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</si>
  <si>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</si>
  <si>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</si>
  <si>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</si>
  <si>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</si>
  <si>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</si>
  <si>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</si>
  <si>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</si>
  <si>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</si>
  <si>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</si>
  <si>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</si>
  <si>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</si>
  <si>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</si>
  <si>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</si>
  <si>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</si>
  <si>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</si>
  <si>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</si>
  <si>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</si>
  <si>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</si>
  <si>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</si>
  <si>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</si>
  <si>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は打ち切り決算という特殊要因がありますが、全体の傾向として整備途上であり、処理区域の拡大に伴う増収は見込めるものの、人口減少や節水型機器の普及、大口契約先の廃業等の減要因の影響も大きく、単純には使用料の増収を見込めないため、効率的な運営による費用の削減を行うことが必要と考えています。
　接続の指標となる「水洗化率」については、類似団体と比較して低い値となっています。下水道の供用開始が遅かったことから、処理区域は毎年拡大しているものの、大きな上昇は見込めない状況です。市職員、接続促進員の戸別訪問や啓発活動により着実に未接続世帯を解消していくことで使用料収入も確保し、「収益的収支比率」「経費回収率」「汚水処理原価」の改善に取り組みます。
　平成30年度において改善が見られた指標は、費用の減少が主な要因となっていることから、引き続きコスト縮減等の対策を検討するとともに、整備済区域における接続推進に注力していく必要があります。
</t>
    <rPh sb="1" eb="3">
      <t>ヘイセイ</t>
    </rPh>
    <rPh sb="5" eb="7">
      <t>ネンド</t>
    </rPh>
    <rPh sb="8" eb="9">
      <t>ウ</t>
    </rPh>
    <rPh sb="10" eb="11">
      <t>キ</t>
    </rPh>
    <rPh sb="12" eb="14">
      <t>ケッサン</t>
    </rPh>
    <rPh sb="17" eb="19">
      <t>トクシュ</t>
    </rPh>
    <rPh sb="19" eb="21">
      <t>ヨウイン</t>
    </rPh>
    <rPh sb="28" eb="30">
      <t>ゼンタイ</t>
    </rPh>
    <rPh sb="31" eb="33">
      <t>ケイコウ</t>
    </rPh>
    <rPh sb="36" eb="38">
      <t>セイビ</t>
    </rPh>
    <rPh sb="38" eb="40">
      <t>トジョウ</t>
    </rPh>
    <rPh sb="52" eb="53">
      <t>トモナ</t>
    </rPh>
    <rPh sb="54" eb="56">
      <t>ゾウシュウ</t>
    </rPh>
    <rPh sb="57" eb="59">
      <t>ミコ</t>
    </rPh>
    <rPh sb="65" eb="67">
      <t>ジンコウ</t>
    </rPh>
    <rPh sb="67" eb="69">
      <t>ゲンショウ</t>
    </rPh>
    <rPh sb="70" eb="72">
      <t>セッスイ</t>
    </rPh>
    <rPh sb="72" eb="73">
      <t>ガタ</t>
    </rPh>
    <rPh sb="73" eb="75">
      <t>キキ</t>
    </rPh>
    <rPh sb="76" eb="78">
      <t>フキュウ</t>
    </rPh>
    <rPh sb="87" eb="88">
      <t>トウ</t>
    </rPh>
    <rPh sb="89" eb="90">
      <t>ゲン</t>
    </rPh>
    <rPh sb="90" eb="92">
      <t>ヨウイン</t>
    </rPh>
    <rPh sb="93" eb="95">
      <t>エイキョウ</t>
    </rPh>
    <rPh sb="96" eb="97">
      <t>オオ</t>
    </rPh>
    <rPh sb="350" eb="352">
      <t>ヒヨウ</t>
    </rPh>
    <rPh sb="353" eb="355">
      <t>ゲンショウ</t>
    </rPh>
    <rPh sb="356" eb="357">
      <t>オモ</t>
    </rPh>
    <rPh sb="358" eb="360">
      <t>ヨウイン</t>
    </rPh>
    <phoneticPr fontId="4"/>
  </si>
  <si>
    <t xml:space="preserve">　「収益的収支比率」は、農業集落排水事業で整備した施設の特定環境保全公共下水道への接続による使用料収入の増加や新規接続等により、平成27年度から平成28年度にかけて改善しましたが、平成29年度以降は減少しています。特に平成30年度において、公営企業会計移行に伴う打ち切り決算による使用料収入の減少が指標に大きく影響していると考えられます。
　「企業債残高対事業規模比率」は、平成30年度は前年度と同水準で推移しました。類似団体との比較では、平均を下回っているものの、今後も整備は続くため、企業債残高に留意して整備計画を検討していく必要があります。
　「経費回収率」は、平成30年度は汚水処理費が減少したものの、打ち切り決算に伴う使用料収入の減少割合が上回ったため、前年に比べ減少しました。類似団体の平均と比較して高い水準にあるものの、100％に満たない状況であり、さらなる汚水処理費の削減を図ります。
　「汚水処理原価」については、汚水処理費の減少および接続世帯数の増加等により有収水量が増加したことから、前年度に比べ改善されました。
　「施設利用率」は、平成26年度まで事業全体の計画水量を用いて算出しており、平成27年度には施設の現在処理水量に訂正したため上昇しました。平成27年度以降は、処理能力の数値見直しにより、数値は上昇しています。類似団体よりは高いものの、整備途上であることから、今後も注視が必要です。
　「水洗化率」は4年連続で微増していますが、依然として類似団体の平均値と比較して低くなっています。これは、下水道の供用開始が平成2年と遅く、既に浄化槽設置が進んでいたこと等が原因と考えられ、引き続き水洗化率向上に努めていく必要があります。
</t>
    <rPh sb="25" eb="27">
      <t>シセツ</t>
    </rPh>
    <rPh sb="96" eb="98">
      <t>イコウ</t>
    </rPh>
    <rPh sb="107" eb="108">
      <t>トク</t>
    </rPh>
    <rPh sb="109" eb="111">
      <t>ヘイセイ</t>
    </rPh>
    <rPh sb="113" eb="115">
      <t>ネンド</t>
    </rPh>
    <rPh sb="120" eb="122">
      <t>コウエイ</t>
    </rPh>
    <rPh sb="122" eb="124">
      <t>キギョウ</t>
    </rPh>
    <rPh sb="124" eb="126">
      <t>カイケイ</t>
    </rPh>
    <rPh sb="126" eb="128">
      <t>イコウ</t>
    </rPh>
    <rPh sb="129" eb="130">
      <t>トモナ</t>
    </rPh>
    <rPh sb="131" eb="132">
      <t>ウ</t>
    </rPh>
    <rPh sb="133" eb="134">
      <t>キ</t>
    </rPh>
    <rPh sb="135" eb="137">
      <t>ケッサン</t>
    </rPh>
    <rPh sb="140" eb="143">
      <t>シヨウリョウ</t>
    </rPh>
    <rPh sb="143" eb="145">
      <t>シュウニュウ</t>
    </rPh>
    <rPh sb="146" eb="148">
      <t>ゲンショウ</t>
    </rPh>
    <rPh sb="149" eb="151">
      <t>シヒョウ</t>
    </rPh>
    <rPh sb="152" eb="153">
      <t>オオ</t>
    </rPh>
    <rPh sb="155" eb="157">
      <t>エイキョウ</t>
    </rPh>
    <rPh sb="162" eb="163">
      <t>カンガ</t>
    </rPh>
    <rPh sb="187" eb="189">
      <t>ヘイセイ</t>
    </rPh>
    <rPh sb="191" eb="193">
      <t>ネンド</t>
    </rPh>
    <rPh sb="194" eb="197">
      <t>ゼンネンド</t>
    </rPh>
    <rPh sb="198" eb="201">
      <t>ドウスイジュン</t>
    </rPh>
    <rPh sb="202" eb="204">
      <t>スイイ</t>
    </rPh>
    <rPh sb="284" eb="286">
      <t>ヘイセイ</t>
    </rPh>
    <rPh sb="288" eb="290">
      <t>ネンド</t>
    </rPh>
    <rPh sb="291" eb="293">
      <t>オスイ</t>
    </rPh>
    <rPh sb="293" eb="295">
      <t>ショリ</t>
    </rPh>
    <rPh sb="295" eb="296">
      <t>ヒ</t>
    </rPh>
    <rPh sb="297" eb="299">
      <t>ゲンショウ</t>
    </rPh>
    <rPh sb="305" eb="306">
      <t>ウ</t>
    </rPh>
    <rPh sb="307" eb="308">
      <t>キ</t>
    </rPh>
    <rPh sb="309" eb="311">
      <t>ケッサン</t>
    </rPh>
    <rPh sb="312" eb="313">
      <t>トモナ</t>
    </rPh>
    <rPh sb="320" eb="322">
      <t>ゲンショウ</t>
    </rPh>
    <rPh sb="322" eb="324">
      <t>ワリアイ</t>
    </rPh>
    <rPh sb="325" eb="327">
      <t>ウワマワ</t>
    </rPh>
    <rPh sb="416" eb="418">
      <t>オスイ</t>
    </rPh>
    <rPh sb="418" eb="420">
      <t>ショリ</t>
    </rPh>
    <rPh sb="420" eb="421">
      <t>ヒ</t>
    </rPh>
    <rPh sb="422" eb="424">
      <t>ゲンショウ</t>
    </rPh>
    <rPh sb="453" eb="456">
      <t>ゼンネンド</t>
    </rPh>
    <rPh sb="457" eb="458">
      <t>クラ</t>
    </rPh>
    <rPh sb="459" eb="461">
      <t>カイゼン</t>
    </rPh>
    <phoneticPr fontId="4"/>
  </si>
  <si>
    <t>　月岡浄化センターの温泉排水処理棟の更新工事を平成22年度から平成24年度にかけて行いました。
　加治川浄化センターは、平成14年に稼働し、平成29年にポンプ類の法定耐用年数の15年を迎えましたが、機能診断の結果、問題は見られませんでした。
　管渠については、昭和57年から整備を行っておりますが、法定耐用年数は50年とされており、現状では管渠の老朽化の問題等は見られません。管渠の整備については令和11年頃までを予定しています。
　今後、月岡浄化センター、加治川浄化センター、管渠施設それぞれの更新時期に向けてストックマネジメント計画を立て、施設の長寿命化を図ります。</t>
    <rPh sb="198" eb="200">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</si>
</sst>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75-43A7-9A5D-7A6F4FCF9B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FF75-43A7-9A5D-7A6F4FCF9B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26.93</c:v>
                </c:pt>
                <c:pt idx="1">
                  <c:v>49.61</c:v>
                </c:pt>
                <c:pt idx="2">
                  <c:v>53.96</c:v>
                </c:pt>
                <c:pt idx="3">
                  <c:v>56.54</c:v>
                </c:pt>
                <c:pt idx="4">
                  <c:v>57.54</c:v>
                </c:pt>
              </c:numCache>
            </c:numRef>
          </c:val>
          <c:extLst>
            <c:ext xmlns:c16="http://schemas.microsoft.com/office/drawing/2014/chart" uri="{C3380CC4-5D6E-409C-BE32-E72D297353CC}">
              <c16:uniqueId val="{00000000-54EF-4B02-85BA-80AEF949ECC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4EF-4B02-85BA-80AEF949ECC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60.38</c:v>
                </c:pt>
                <c:pt idx="1">
                  <c:v>55.9</c:v>
                </c:pt>
                <c:pt idx="2">
                  <c:v>56.58</c:v>
                </c:pt>
                <c:pt idx="3">
                  <c:v>57.24</c:v>
                </c:pt>
                <c:pt idx="4">
                  <c:v>58.9</c:v>
                </c:pt>
              </c:numCache>
            </c:numRef>
          </c:val>
          <c:extLst>
            <c:ext xmlns:c16="http://schemas.microsoft.com/office/drawing/2014/chart" uri="{C3380CC4-5D6E-409C-BE32-E72D297353CC}">
              <c16:uniqueId val="{00000000-5064-4F2D-B9C7-2EC8628D06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064-4F2D-B9C7-2EC8628D06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95.08</c:v>
                </c:pt>
                <c:pt idx="1">
                  <c:v>88.6</c:v>
                </c:pt>
                <c:pt idx="2">
                  <c:v>89.84</c:v>
                </c:pt>
                <c:pt idx="3">
                  <c:v>88.99</c:v>
                </c:pt>
                <c:pt idx="4">
                  <c:v>87.58</c:v>
                </c:pt>
              </c:numCache>
            </c:numRef>
          </c:val>
          <c:extLst>
            <c:ext xmlns:c16="http://schemas.microsoft.com/office/drawing/2014/chart" uri="{C3380CC4-5D6E-409C-BE32-E72D297353CC}">
              <c16:uniqueId val="{00000000-9C35-4682-9C73-A04FF6B201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5-4682-9C73-A04FF6B201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8-4A52-A6BC-FADAA49A55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8-4A52-A6BC-FADAA49A55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DC-4914-92BF-FE010C2805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C-4914-92BF-FE010C2805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86-4D8D-A8D8-4F699B6835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86-4D8D-A8D8-4F699B6835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48-4D94-B4CE-515C330A23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48-4D94-B4CE-515C330A23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1517.28</c:v>
                </c:pt>
                <c:pt idx="1">
                  <c:v>1245.67</c:v>
                </c:pt>
                <c:pt idx="2">
                  <c:v>1093.8699999999999</c:v>
                </c:pt>
                <c:pt idx="3">
                  <c:v>1006</c:v>
                </c:pt>
                <c:pt idx="4">
                  <c:v>1006.38</c:v>
                </c:pt>
              </c:numCache>
            </c:numRef>
          </c:val>
          <c:extLst>
            <c:ext xmlns:c16="http://schemas.microsoft.com/office/drawing/2014/chart" uri="{C3380CC4-5D6E-409C-BE32-E72D297353CC}">
              <c16:uniqueId val="{00000000-58C1-4BC2-99A1-0FB7C6777C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8C1-4BC2-99A1-0FB7C6777C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86.4</c:v>
                </c:pt>
                <c:pt idx="1">
                  <c:v>74.680000000000007</c:v>
                </c:pt>
                <c:pt idx="2">
                  <c:v>83.7</c:v>
                </c:pt>
                <c:pt idx="3">
                  <c:v>81.14</c:v>
                </c:pt>
                <c:pt idx="4">
                  <c:v>76.11</c:v>
                </c:pt>
              </c:numCache>
            </c:numRef>
          </c:val>
          <c:extLst>
            <c:ext xmlns:c16="http://schemas.microsoft.com/office/drawing/2014/chart" uri="{C3380CC4-5D6E-409C-BE32-E72D297353CC}">
              <c16:uniqueId val="{00000000-DDD4-46E5-9F0D-47E31920BF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DDD4-46E5-9F0D-47E31920BF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197.24</c:v>
                </c:pt>
                <c:pt idx="1">
                  <c:v>224.74</c:v>
                </c:pt>
                <c:pt idx="2">
                  <c:v>213.57</c:v>
                </c:pt>
                <c:pt idx="3">
                  <c:v>205.57</c:v>
                </c:pt>
                <c:pt idx="4">
                  <c:v>188.73</c:v>
                </c:pt>
              </c:numCache>
            </c:numRef>
          </c:val>
          <c:extLst>
            <c:ext xmlns:c16="http://schemas.microsoft.com/office/drawing/2014/chart" uri="{C3380CC4-5D6E-409C-BE32-E72D297353CC}">
              <c16:uniqueId val="{00000000-FE6C-4FC1-814D-4A98D3707F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E6C-4FC1-814D-4A98D3707F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新発田市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97997</v>
      </c>
      <c r="AM8" s="74"/>
      <c r="AN8" s="74"/>
      <c r="AO8" s="74"/>
      <c r="AP8" s="74"/>
      <c r="AQ8" s="74"/>
      <c r="AR8" s="74"/>
      <c r="AS8" s="74"/>
      <c r="AT8" s="73">
        <f>データ!T6</f>
        <v>533.1</v>
      </c>
      <c r="AU8" s="73"/>
      <c r="AV8" s="73"/>
      <c r="AW8" s="73"/>
      <c r="AX8" s="73"/>
      <c r="AY8" s="73"/>
      <c r="AZ8" s="73"/>
      <c r="BA8" s="73"/>
      <c r="BB8" s="73">
        <f>データ!U6</f>
        <v>183.82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10.82</v>
      </c>
      <c r="Q10" s="73"/>
      <c r="R10" s="73"/>
      <c r="S10" s="73"/>
      <c r="T10" s="73"/>
      <c r="U10" s="73"/>
      <c r="V10" s="73"/>
      <c r="W10" s="73">
        <f>データ!Q6</f>
        <v>87.41</v>
      </c>
      <c r="X10" s="73"/>
      <c r="Y10" s="73"/>
      <c r="Z10" s="73"/>
      <c r="AA10" s="73"/>
      <c r="AB10" s="73"/>
      <c r="AC10" s="73"/>
      <c r="AD10" s="74">
        <f>データ!R6</f>
        <v>3088</v>
      </c>
      <c r="AE10" s="74"/>
      <c r="AF10" s="74"/>
      <c r="AG10" s="74"/>
      <c r="AH10" s="74"/>
      <c r="AI10" s="74"/>
      <c r="AJ10" s="74"/>
      <c r="AK10" s="2"/>
      <c r="AL10" s="74">
        <f>データ!V6</f>
        <v>10552</v>
      </c>
      <c r="AM10" s="74"/>
      <c r="AN10" s="74"/>
      <c r="AO10" s="74"/>
      <c r="AP10" s="74"/>
      <c r="AQ10" s="74"/>
      <c r="AR10" s="74"/>
      <c r="AS10" s="74"/>
      <c r="AT10" s="73">
        <f>データ!W6</f>
        <v>5.05</v>
      </c>
      <c r="AU10" s="73"/>
      <c r="AV10" s="73"/>
      <c r="AW10" s="73"/>
      <c r="AX10" s="73"/>
      <c r="AY10" s="73"/>
      <c r="AZ10" s="73"/>
      <c r="BA10" s="73"/>
      <c r="BB10" s="73">
        <f>データ!X6</f>
        <v>2089.5</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hB8b5uz3Zi6+BjShxZ4kRnficyeNQv9IuoiWBx21tDPtueLxqcBzYFuCgpqnJ7XVOqVz1qC8VJZVaNSntWEuhw==" saltValue="rr63UgYGUMqgQvugMLtu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152064</v>
      </c>
      <c r="D6" s="33">
        <f t="shared" si="3"/>
        <v>47</v>
      </c>
      <c r="E6" s="33">
        <f t="shared" si="3"/>
        <v>17</v>
      </c>
      <c r="F6" s="33">
        <f t="shared" si="3"/>
        <v>4</v>
      </c>
      <c r="G6" s="33">
        <f t="shared" si="3"/>
        <v>0</v>
      </c>
      <c r="H6" s="33" t="str">
        <f t="shared" si="3"/>
        <v>新潟県　新発田市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10.82</v>
      </c>
      <c r="Q6" s="34">
        <f t="shared" si="3"/>
        <v>87.41</v>
      </c>
      <c r="R6" s="34">
        <f t="shared" si="3"/>
        <v>3088</v>
      </c>
      <c r="S6" s="34">
        <f t="shared" si="3"/>
        <v>97997</v>
      </c>
      <c r="T6" s="34">
        <f t="shared" si="3"/>
        <v>533.1</v>
      </c>
      <c r="U6" s="34">
        <f t="shared" si="3"/>
        <v>183.82</v>
      </c>
      <c r="V6" s="34">
        <f t="shared" si="3"/>
        <v>10552</v>
      </c>
      <c r="W6" s="34">
        <f t="shared" si="3"/>
        <v>5.05</v>
      </c>
      <c r="X6" s="34">
        <f t="shared" si="3"/>
        <v>2089.5</v>
      </c>
      <c r="Y6" s="35">
        <f>IF(Y7="",NA(),Y7)</f>
        <v>95.08</v>
      </c>
      <c r="Z6" s="35">
        <f t="shared" ref="Z6:AH6" si="4">IF(Z7="",NA(),Z7)</f>
        <v>88.6</v>
      </c>
      <c r="AA6" s="35">
        <f t="shared" si="4"/>
        <v>89.84</v>
      </c>
      <c r="AB6" s="35">
        <f t="shared" si="4"/>
        <v>88.99</v>
      </c>
      <c r="AC6" s="35">
        <f t="shared" si="4"/>
        <v>87.58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1517.28</v>
      </c>
      <c r="BG6" s="35">
        <f t="shared" ref="BG6:BO6" si="7">IF(BG7="",NA(),BG7)</f>
        <v>1245.67</v>
      </c>
      <c r="BH6" s="35">
        <f t="shared" si="7"/>
        <v>1093.8699999999999</v>
      </c>
      <c r="BI6" s="35">
        <f t="shared" si="7"/>
        <v>1006</v>
      </c>
      <c r="BJ6" s="35">
        <f t="shared" si="7"/>
        <v>1006.38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86.4</v>
      </c>
      <c r="BR6" s="35">
        <f t="shared" ref="BR6:BZ6" si="8">IF(BR7="",NA(),BR7)</f>
        <v>74.680000000000007</v>
      </c>
      <c r="BS6" s="35">
        <f t="shared" si="8"/>
        <v>83.7</v>
      </c>
      <c r="BT6" s="35">
        <f t="shared" si="8"/>
        <v>81.14</v>
      </c>
      <c r="BU6" s="35">
        <f t="shared" si="8"/>
        <v>76.11</v>
      </c>
      <c r="BV6" s="35">
        <f t="shared" si="8"/>
        <v>66.56</v>
      </c>
      <c r="BW6" s="35">
        <f t="shared" si="8"/>
        <v>66.22</v>
      </c>
      <c r="BX6" s="35">
        <f t="shared" si="8"/>
        <v>69.87</v>
      </c>
      <c r="BY6" s="35">
        <f t="shared" si="8"/>
        <v>74.3</v>
      </c>
      <c r="BZ6" s="35">
        <f t="shared" si="8"/>
        <v>72.260000000000005</v>
      </c>
      <c r="CA6" s="34" t="str">
        <f>IF(CA7="","",IF(CA7="-","【-】","【"&amp;SUBSTITUTE(TEXT(CA7,"#,##0.00"),"-","△")&amp;"】"))</f>
        <v>【74.48】</v>
      </c>
      <c r="CB6" s="35">
        <f>IF(CB7="",NA(),CB7)</f>
        <v>197.24</v>
      </c>
      <c r="CC6" s="35">
        <f t="shared" ref="CC6:CK6" si="9">IF(CC7="",NA(),CC7)</f>
        <v>224.74</v>
      </c>
      <c r="CD6" s="35">
        <f t="shared" si="9"/>
        <v>213.57</v>
      </c>
      <c r="CE6" s="35">
        <f t="shared" si="9"/>
        <v>205.57</v>
      </c>
      <c r="CF6" s="35">
        <f t="shared" si="9"/>
        <v>188.73</v>
      </c>
      <c r="CG6" s="35">
        <f t="shared" si="9"/>
        <v>244.29</v>
      </c>
      <c r="CH6" s="35">
        <f t="shared" si="9"/>
        <v>246.72</v>
      </c>
      <c r="CI6" s="35">
        <f t="shared" si="9"/>
        <v>234.96</v>
      </c>
      <c r="CJ6" s="35">
        <f t="shared" si="9"/>
        <v>221.81</v>
      </c>
      <c r="CK6" s="35">
        <f t="shared" si="9"/>
        <v>230.02</v>
      </c>
      <c r="CL6" s="34" t="str">
        <f>IF(CL7="","",IF(CL7="-","【-】","【"&amp;SUBSTITUTE(TEXT(CL7,"#,##0.00"),"-","△")&amp;"】"))</f>
        <v>【219.46】</v>
      </c>
      <c r="CM6" s="35">
        <f>IF(CM7="",NA(),CM7)</f>
        <v>26.93</v>
      </c>
      <c r="CN6" s="35">
        <f t="shared" ref="CN6:CV6" si="10">IF(CN7="",NA(),CN7)</f>
        <v>49.61</v>
      </c>
      <c r="CO6" s="35">
        <f t="shared" si="10"/>
        <v>53.96</v>
      </c>
      <c r="CP6" s="35">
        <f t="shared" si="10"/>
        <v>56.54</v>
      </c>
      <c r="CQ6" s="35">
        <f t="shared" si="10"/>
        <v>57.54</v>
      </c>
      <c r="CR6" s="35">
        <f t="shared" si="10"/>
        <v>43.58</v>
      </c>
      <c r="CS6" s="35">
        <f t="shared" si="10"/>
        <v>41.35</v>
      </c>
      <c r="CT6" s="35">
        <f t="shared" si="10"/>
        <v>42.9</v>
      </c>
      <c r="CU6" s="35">
        <f t="shared" si="10"/>
        <v>43.36</v>
      </c>
      <c r="CV6" s="35">
        <f t="shared" si="10"/>
        <v>42.56</v>
      </c>
      <c r="CW6" s="34" t="str">
        <f>IF(CW7="","",IF(CW7="-","【-】","【"&amp;SUBSTITUTE(TEXT(CW7,"#,##0.00"),"-","△")&amp;"】"))</f>
        <v>【42.82】</v>
      </c>
      <c r="CX6" s="35">
        <f>IF(CX7="",NA(),CX7)</f>
        <v>60.38</v>
      </c>
      <c r="CY6" s="35">
        <f t="shared" ref="CY6:DG6" si="11">IF(CY7="",NA(),CY7)</f>
        <v>55.9</v>
      </c>
      <c r="CZ6" s="35">
        <f t="shared" si="11"/>
        <v>56.58</v>
      </c>
      <c r="DA6" s="35">
        <f t="shared" si="11"/>
        <v>57.24</v>
      </c>
      <c r="DB6" s="35">
        <f t="shared" si="11"/>
        <v>58.9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152064</v>
      </c>
      <c r="D7" s="37">
        <v>47</v>
      </c>
      <c r="E7" s="37">
        <v>17</v>
      </c>
      <c r="F7" s="37">
        <v>4</v>
      </c>
      <c r="G7" s="37">
        <v>0</v>
      </c>
      <c r="H7" s="37" t="s">
        <v>97</v>
      </c>
      <c r="I7" s="37" t="s">
        <v>98</v>
      </c>
      <c r="J7" s="37" t="s">
        <v>99</v>
      </c>
      <c r="K7" s="37" t="s">
        <v>100</v>
      </c>
      <c r="L7" s="37" t="s">
        <v>101</v>
      </c>
      <c r="M7" s="37" t="s">
        <v>102</v>
      </c>
      <c r="N7" s="38" t="s">
        <v>103</v>
      </c>
      <c r="O7" s="38" t="s">
        <v>104</v>
      </c>
      <c r="P7" s="38">
        <v>10.82</v>
      </c>
      <c r="Q7" s="38">
        <v>87.41</v>
      </c>
      <c r="R7" s="38">
        <v>3088</v>
      </c>
      <c r="S7" s="38">
        <v>97997</v>
      </c>
      <c r="T7" s="38">
        <v>533.1</v>
      </c>
      <c r="U7" s="38">
        <v>183.82</v>
      </c>
      <c r="V7" s="38">
        <v>10552</v>
      </c>
      <c r="W7" s="38">
        <v>5.05</v>
      </c>
      <c r="X7" s="38">
        <v>2089.5</v>
      </c>
      <c r="Y7" s="38">
        <v>95.08</v>
      </c>
      <c r="Z7" s="38">
        <v>88.6</v>
      </c>
      <c r="AA7" s="38">
        <v>89.84</v>
      </c>
      <c r="AB7" s="38">
        <v>88.99</v>
      </c>
      <c r="AC7" s="38">
        <v>87.58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1517.28</v>
      </c>
      <c r="BG7" s="38">
        <v>1245.67</v>
      </c>
      <c r="BH7" s="38">
        <v>1093.8699999999999</v>
      </c>
      <c r="BI7" s="38">
        <v>1006</v>
      </c>
      <c r="BJ7" s="38">
        <v>1006.38</v>
      </c>
      <c r="BK7" s="38">
        <v>1436</v>
      </c>
      <c r="BL7" s="38">
        <v>1434.89</v>
      </c>
      <c r="BM7" s="38">
        <v>1298.9100000000001</v>
      </c>
      <c r="BN7" s="38">
        <v>1243.71</v>
      </c>
      <c r="BO7" s="38">
        <v>1194.1500000000001</v>
      </c>
      <c r="BP7" s="38">
        <v>1209.4000000000001</v>
      </c>
      <c r="BQ7" s="38">
        <v>86.4</v>
      </c>
      <c r="BR7" s="38">
        <v>74.680000000000007</v>
      </c>
      <c r="BS7" s="38">
        <v>83.7</v>
      </c>
      <c r="BT7" s="38">
        <v>81.14</v>
      </c>
      <c r="BU7" s="38">
        <v>76.11</v>
      </c>
      <c r="BV7" s="38">
        <v>66.56</v>
      </c>
      <c r="BW7" s="38">
        <v>66.22</v>
      </c>
      <c r="BX7" s="38">
        <v>69.87</v>
      </c>
      <c r="BY7" s="38">
        <v>74.3</v>
      </c>
      <c r="BZ7" s="38">
        <v>72.260000000000005</v>
      </c>
      <c r="CA7" s="38">
        <v>74.48</v>
      </c>
      <c r="CB7" s="38">
        <v>197.24</v>
      </c>
      <c r="CC7" s="38">
        <v>224.74</v>
      </c>
      <c r="CD7" s="38">
        <v>213.57</v>
      </c>
      <c r="CE7" s="38">
        <v>205.57</v>
      </c>
      <c r="CF7" s="38">
        <v>188.73</v>
      </c>
      <c r="CG7" s="38">
        <v>244.29</v>
      </c>
      <c r="CH7" s="38">
        <v>246.72</v>
      </c>
      <c r="CI7" s="38">
        <v>234.96</v>
      </c>
      <c r="CJ7" s="38">
        <v>221.81</v>
      </c>
      <c r="CK7" s="38">
        <v>230.02</v>
      </c>
      <c r="CL7" s="38">
        <v>219.46</v>
      </c>
      <c r="CM7" s="38">
        <v>26.93</v>
      </c>
      <c r="CN7" s="38">
        <v>49.61</v>
      </c>
      <c r="CO7" s="38">
        <v>53.96</v>
      </c>
      <c r="CP7" s="38">
        <v>56.54</v>
      </c>
      <c r="CQ7" s="38">
        <v>57.54</v>
      </c>
      <c r="CR7" s="38">
        <v>43.58</v>
      </c>
      <c r="CS7" s="38">
        <v>41.35</v>
      </c>
      <c r="CT7" s="38">
        <v>42.9</v>
      </c>
      <c r="CU7" s="38">
        <v>43.36</v>
      </c>
      <c r="CV7" s="38">
        <v>42.56</v>
      </c>
      <c r="CW7" s="38">
        <v>42.82</v>
      </c>
      <c r="CX7" s="38">
        <v>60.38</v>
      </c>
      <c r="CY7" s="38">
        <v>55.9</v>
      </c>
      <c r="CZ7" s="38">
        <v>56.58</v>
      </c>
      <c r="DA7" s="38">
        <v>57.24</v>
      </c>
      <c r="DB7" s="38">
        <v>58.9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2020-01-21T01:07:42Z</cp:lastPrinted>
  <dcterms:created xsi:type="dcterms:W3CDTF">2019-12-05T05:11:40Z</dcterms:created>
  <dcterms:modified xsi:type="dcterms:W3CDTF">2020-01-28T08:14:35Z</dcterms:modified>
  <cp:category/>
</cp:coreProperties>
</file>