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0002626\Desktop\"/>
    </mc:Choice>
  </mc:AlternateContent>
  <xr:revisionPtr revIDLastSave="0" documentId="13_ncr:1_{B63DDFAC-B9EB-4DF0-8D6D-346968F4AD0B}" xr6:coauthVersionLast="36" xr6:coauthVersionMax="36" xr10:uidLastSave="{00000000-0000-0000-0000-000000000000}"/>
  <workbookProtection workbookAlgorithmName="SHA-512" workbookHashValue="xDUAMaEH8MOY3RM0DQPKZ8vUj/hC6PFMQyFlTkAAODyG3CURH2wItfdALnwzfeyOZtAFQJfqQ2NY8pfOQeK4CA==" workbookSaltValue="8zl9onndGGY8Z8wKfleR7A==" workbookSpinCount="100000" lockStructure="1"/>
  <bookViews>
    <workbookView xWindow="0" yWindow="0" windowWidth="15360" windowHeight="765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<sst xmlns="http://schemas.openxmlformats.org/spreadsheetml/2006/main" count="233" uniqueCount="114">
  <si>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</si>
  <si>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</si>
  <si>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</si>
  <si>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</si>
  <si>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</si>
  <si>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</si>
  <si>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</si>
  <si>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</si>
  <si>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</si>
  <si>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</si>
  <si>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</si>
  <si>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</si>
  <si>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</si>
  <si>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</si>
  <si>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</si>
  <si>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</si>
  <si>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</si>
  <si>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</si>
  <si>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</si>
  <si>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</si>
  <si>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</si>
  <si>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</si>
  <si>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</si>
  <si>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</si>
  <si>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</si>
  <si>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</si>
  <si>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</si>
  <si>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</si>
  <si>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</si>
  <si>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</si>
  <si>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</si>
  <si>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</si>
  <si>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</si>
  <si>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</si>
  <si>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</si>
  <si>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</si>
  <si>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</si>
  <si>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</si>
  <si>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</si>
  <si>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</si>
  <si>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</si>
  <si>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</si>
  <si>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</si>
  <si>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</si>
  <si>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</si>
  <si>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</si>
  <si>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</si>
  <si>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</si>
  <si>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</si>
  <si>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</si>
  <si>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</si>
  <si>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</si>
  <si>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</si>
  <si>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</si>
  <si>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</si>
  <si>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</si>
  <si>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</si>
  <si>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</si>
  <si>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</si>
  <si>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</si>
  <si>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</si>
  <si>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</si>
  <si>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</si>
  <si>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</si>
  <si>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</si>
  <si>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</si>
  <si>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</si>
  <si>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</si>
  <si>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</si>
  <si>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</si>
  <si>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</si>
  <si>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</si>
  <si>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</si>
  <si>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</si>
  <si>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</si>
  <si>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</si>
  <si>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</si>
  <si>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</si>
  <si>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</si>
  <si>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</si>
  <si>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</si>
  <si>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</si>
  <si>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</si>
  <si>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</si>
  <si>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</si>
  <si>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</si>
  <si>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</si>
  <si>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</si>
  <si>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</si>
  <si>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</si>
  <si>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</si>
  <si>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</si>
  <si>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</si>
  <si>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</si>
  <si>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</si>
  <si>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</si>
  <si>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</si>
  <si>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</si>
  <si>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新発田市</t>
  </si>
  <si>
    <t>法非適用</t>
  </si>
  <si>
    <t>下水道事業</t>
  </si>
  <si>
    <t>小規模集合排水処理</t>
  </si>
  <si>
    <t>I3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</si>
  <si>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</si>
  <si>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</si>
  <si>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</si>
  <si>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</si>
  <si>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</si>
  <si>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</si>
  <si>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</si>
  <si>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</si>
  <si>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新発田市の小規模集合排水処理事業は、処理区域が非常に狭く対象戸数が限られていること、当該地区が農村部で排水に不便さを感じない世帯が多く、新規の接続につながらないため、使用料収入が伸び悩んでいます。自主財源により維持管理費を賄うことができず、起債元利償還金も含めた収支不足部分を繰入金により措置することで、収支均衡としているのが現状です。
　「収益的収支比率」は、整備事業に要した起債元金の償還額が増えたことにより、前年に比べ減少しました。
　「企業債残高対事業規模比率」は、地方債の償還が進み、料金収入が前年に比べ１割増加したものの、一般会計負担額が大きく減少したことにより、前年に比べ大きく増加しました。
　「経費回収率」と「汚水処理原価」は、料金収入が増加したことや汚水処理費が減少したことで、例年に比べ状況は改善しましたが、類似団体と比較すると、「経費回収率」が低く、「汚水処理原価」は高くなっています。
　「水洗化率」は、80％前後で推移していますが、今後も地域の協力も得ながら、更なる水洗化率の向上を図る必要があります。</t>
    <phoneticPr fontId="4"/>
  </si>
  <si>
    <t>　平成23年度から供用開始しており、新しい施設のため、現在のところ老朽化の問題は見られません。
　管渠については、平成21年に敷設しており、法定耐用年数が50年のため、令和41年頃に耐用年数を迎える予定です。
　小規模集合排水処理事業については、現在のところ長寿命化計画の策定は予定していません。</t>
    <phoneticPr fontId="4"/>
  </si>
  <si>
    <t>　小規模集合排水という事業自体の特性上、「水洗化率」が100％になっても「経費回収率」はさほど向上しないと考えられます。「経費回収率」については、建設に係る起債の償還が令和24年に完了する予定で、資本費がなくなったとしても50～60％にとどまる見込みで、実際には更新に係る費用も出てくることから、更新のスケジュールを計画的に組むことで、将来的には類似団体の平均値である30％台を目指したいと考えます。
　また、人口減少や節水型機器の普及により、使用料の大幅な増収が見込めないため、効率的な運営による費用の削減を行うことが必要と考えています。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</si>
</sst>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92-4ED9-B24A-B1BB1CA90AB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0.51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7092-4ED9-B24A-B1BB1CA90AB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BA-4771-BAE7-691A1CE3508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43.1</c:v>
                </c:pt>
                <c:pt idx="1">
                  <c:v>40.96</c:v>
                </c:pt>
                <c:pt idx="2">
                  <c:v>39.450000000000003</c:v>
                </c:pt>
                <c:pt idx="3">
                  <c:v>39.15</c:v>
                </c:pt>
                <c:pt idx="4">
                  <c:v>39.76</c:v>
                </c:pt>
              </c:numCache>
            </c:numRef>
          </c:val>
          <c:smooth val="0"/>
          <c:extLst>
            <c:ext xmlns:c16="http://schemas.microsoft.com/office/drawing/2014/chart" uri="{C3380CC4-5D6E-409C-BE32-E72D297353CC}">
              <c16:uniqueId val="{00000001-12BA-4771-BAE7-691A1CE3508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68.75</c:v>
                </c:pt>
                <c:pt idx="1">
                  <c:v>72.73</c:v>
                </c:pt>
                <c:pt idx="2">
                  <c:v>81.25</c:v>
                </c:pt>
                <c:pt idx="3">
                  <c:v>83.87</c:v>
                </c:pt>
                <c:pt idx="4">
                  <c:v>79.31</c:v>
                </c:pt>
              </c:numCache>
            </c:numRef>
          </c:val>
          <c:extLst>
            <c:ext xmlns:c16="http://schemas.microsoft.com/office/drawing/2014/chart" uri="{C3380CC4-5D6E-409C-BE32-E72D297353CC}">
              <c16:uniqueId val="{00000000-9533-40D7-8B38-13B32E6A825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88.02</c:v>
                </c:pt>
                <c:pt idx="1">
                  <c:v>90.64</c:v>
                </c:pt>
                <c:pt idx="2">
                  <c:v>90.48</c:v>
                </c:pt>
                <c:pt idx="3">
                  <c:v>89.54</c:v>
                </c:pt>
                <c:pt idx="4">
                  <c:v>83.43</c:v>
                </c:pt>
              </c:numCache>
            </c:numRef>
          </c:val>
          <c:smooth val="0"/>
          <c:extLst>
            <c:ext xmlns:c16="http://schemas.microsoft.com/office/drawing/2014/chart" uri="{C3380CC4-5D6E-409C-BE32-E72D297353CC}">
              <c16:uniqueId val="{00000001-9533-40D7-8B38-13B32E6A825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97.07</c:v>
                </c:pt>
                <c:pt idx="1">
                  <c:v>97.01</c:v>
                </c:pt>
                <c:pt idx="2">
                  <c:v>86.04</c:v>
                </c:pt>
                <c:pt idx="3">
                  <c:v>83.48</c:v>
                </c:pt>
                <c:pt idx="4">
                  <c:v>80.73</c:v>
                </c:pt>
              </c:numCache>
            </c:numRef>
          </c:val>
          <c:extLst>
            <c:ext xmlns:c16="http://schemas.microsoft.com/office/drawing/2014/chart" uri="{C3380CC4-5D6E-409C-BE32-E72D297353CC}">
              <c16:uniqueId val="{00000000-2451-4230-99E9-046D196DD68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51-4230-99E9-046D196DD68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04-491D-9826-B052FB78C27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04-491D-9826-B052FB78C27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A2-49BA-A84C-1283820F9FC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A2-49BA-A84C-1283820F9FC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09-4C9C-AEEF-7108F1F06A0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09-4C9C-AEEF-7108F1F06A0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F3-4B52-B98E-98EBF03CD90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F3-4B52-B98E-98EBF03CD90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6068.3</c:v>
                </c:pt>
                <c:pt idx="1">
                  <c:v>15173.65</c:v>
                </c:pt>
                <c:pt idx="2">
                  <c:v>4493.54</c:v>
                </c:pt>
                <c:pt idx="3">
                  <c:v>4446.29</c:v>
                </c:pt>
                <c:pt idx="4">
                  <c:v>5346.73</c:v>
                </c:pt>
              </c:numCache>
            </c:numRef>
          </c:val>
          <c:extLst>
            <c:ext xmlns:c16="http://schemas.microsoft.com/office/drawing/2014/chart" uri="{C3380CC4-5D6E-409C-BE32-E72D297353CC}">
              <c16:uniqueId val="{00000000-8B67-4F00-840F-B487B8D4319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2784</c:v>
                </c:pt>
                <c:pt idx="1">
                  <c:v>3188.44</c:v>
                </c:pt>
                <c:pt idx="2">
                  <c:v>4170.3999999999996</c:v>
                </c:pt>
                <c:pt idx="3">
                  <c:v>2559.94</c:v>
                </c:pt>
                <c:pt idx="4">
                  <c:v>2834.34</c:v>
                </c:pt>
              </c:numCache>
            </c:numRef>
          </c:val>
          <c:smooth val="0"/>
          <c:extLst>
            <c:ext xmlns:c16="http://schemas.microsoft.com/office/drawing/2014/chart" uri="{C3380CC4-5D6E-409C-BE32-E72D297353CC}">
              <c16:uniqueId val="{00000001-8B67-4F00-840F-B487B8D4319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18.29</c:v>
                </c:pt>
                <c:pt idx="1">
                  <c:v>16.579999999999998</c:v>
                </c:pt>
                <c:pt idx="2">
                  <c:v>22.81</c:v>
                </c:pt>
                <c:pt idx="3">
                  <c:v>19.36</c:v>
                </c:pt>
                <c:pt idx="4">
                  <c:v>25.33</c:v>
                </c:pt>
              </c:numCache>
            </c:numRef>
          </c:val>
          <c:extLst>
            <c:ext xmlns:c16="http://schemas.microsoft.com/office/drawing/2014/chart" uri="{C3380CC4-5D6E-409C-BE32-E72D297353CC}">
              <c16:uniqueId val="{00000000-6D9B-4B07-BF6A-D502E0818CA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29.21</c:v>
                </c:pt>
                <c:pt idx="1">
                  <c:v>26.47</c:v>
                </c:pt>
                <c:pt idx="2">
                  <c:v>32.14</c:v>
                </c:pt>
                <c:pt idx="3">
                  <c:v>37.82</c:v>
                </c:pt>
                <c:pt idx="4">
                  <c:v>37.979999999999997</c:v>
                </c:pt>
              </c:numCache>
            </c:numRef>
          </c:val>
          <c:smooth val="0"/>
          <c:extLst>
            <c:ext xmlns:c16="http://schemas.microsoft.com/office/drawing/2014/chart" uri="{C3380CC4-5D6E-409C-BE32-E72D297353CC}">
              <c16:uniqueId val="{00000001-6D9B-4B07-BF6A-D502E0818CA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922.78</c:v>
                </c:pt>
                <c:pt idx="1">
                  <c:v>1013.96</c:v>
                </c:pt>
                <c:pt idx="2">
                  <c:v>730.73</c:v>
                </c:pt>
                <c:pt idx="3">
                  <c:v>860.51</c:v>
                </c:pt>
                <c:pt idx="4">
                  <c:v>639.83000000000004</c:v>
                </c:pt>
              </c:numCache>
            </c:numRef>
          </c:val>
          <c:extLst>
            <c:ext xmlns:c16="http://schemas.microsoft.com/office/drawing/2014/chart" uri="{C3380CC4-5D6E-409C-BE32-E72D297353CC}">
              <c16:uniqueId val="{00000000-56D4-4021-A082-0E7FAAD7A61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620.01</c:v>
                </c:pt>
                <c:pt idx="1">
                  <c:v>688.46</c:v>
                </c:pt>
                <c:pt idx="2">
                  <c:v>562.9</c:v>
                </c:pt>
                <c:pt idx="3">
                  <c:v>482.51</c:v>
                </c:pt>
                <c:pt idx="4">
                  <c:v>484.48</c:v>
                </c:pt>
              </c:numCache>
            </c:numRef>
          </c:val>
          <c:smooth val="0"/>
          <c:extLst>
            <c:ext xmlns:c16="http://schemas.microsoft.com/office/drawing/2014/chart" uri="{C3380CC4-5D6E-409C-BE32-E72D297353CC}">
              <c16:uniqueId val="{00000001-56D4-4021-A082-0E7FAAD7A61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90" zoomScaleNormal="90" workbookViewId="0">
      <selection activeCell="Q35" sqref="Q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新潟県　新発田市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小規模集合排水処理</v>
      </c>
      <c r="Q8" s="48"/>
      <c r="R8" s="48"/>
      <c r="S8" s="48"/>
      <c r="T8" s="48"/>
      <c r="U8" s="48"/>
      <c r="V8" s="48"/>
      <c r="W8" s="48" t="str">
        <f>データ!L6</f>
        <v>I3</v>
      </c>
      <c r="X8" s="48"/>
      <c r="Y8" s="48"/>
      <c r="Z8" s="48"/>
      <c r="AA8" s="48"/>
      <c r="AB8" s="48"/>
      <c r="AC8" s="48"/>
      <c r="AD8" s="49" t="str">
        <f>データ!$M$6</f>
        <v>非設置</v>
      </c>
      <c r="AE8" s="49"/>
      <c r="AF8" s="49"/>
      <c r="AG8" s="49"/>
      <c r="AH8" s="49"/>
      <c r="AI8" s="49"/>
      <c r="AJ8" s="49"/>
      <c r="AK8" s="3"/>
      <c r="AL8" s="50">
        <f>データ!S6</f>
        <v>97997</v>
      </c>
      <c r="AM8" s="50"/>
      <c r="AN8" s="50"/>
      <c r="AO8" s="50"/>
      <c r="AP8" s="50"/>
      <c r="AQ8" s="50"/>
      <c r="AR8" s="50"/>
      <c r="AS8" s="50"/>
      <c r="AT8" s="45">
        <f>データ!T6</f>
        <v>533.1</v>
      </c>
      <c r="AU8" s="45"/>
      <c r="AV8" s="45"/>
      <c r="AW8" s="45"/>
      <c r="AX8" s="45"/>
      <c r="AY8" s="45"/>
      <c r="AZ8" s="45"/>
      <c r="BA8" s="45"/>
      <c r="BB8" s="45">
        <f>データ!U6</f>
        <v>183.82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0.03</v>
      </c>
      <c r="Q10" s="45"/>
      <c r="R10" s="45"/>
      <c r="S10" s="45"/>
      <c r="T10" s="45"/>
      <c r="U10" s="45"/>
      <c r="V10" s="45"/>
      <c r="W10" s="45">
        <f>データ!Q6</f>
        <v>100</v>
      </c>
      <c r="X10" s="45"/>
      <c r="Y10" s="45"/>
      <c r="Z10" s="45"/>
      <c r="AA10" s="45"/>
      <c r="AB10" s="45"/>
      <c r="AC10" s="45"/>
      <c r="AD10" s="50">
        <f>データ!R6</f>
        <v>2980</v>
      </c>
      <c r="AE10" s="50"/>
      <c r="AF10" s="50"/>
      <c r="AG10" s="50"/>
      <c r="AH10" s="50"/>
      <c r="AI10" s="50"/>
      <c r="AJ10" s="50"/>
      <c r="AK10" s="2"/>
      <c r="AL10" s="50">
        <f>データ!V6</f>
        <v>29</v>
      </c>
      <c r="AM10" s="50"/>
      <c r="AN10" s="50"/>
      <c r="AO10" s="50"/>
      <c r="AP10" s="50"/>
      <c r="AQ10" s="50"/>
      <c r="AR10" s="50"/>
      <c r="AS10" s="50"/>
      <c r="AT10" s="45">
        <f>データ!W6</f>
        <v>0.02</v>
      </c>
      <c r="AU10" s="45"/>
      <c r="AV10" s="45"/>
      <c r="AW10" s="45"/>
      <c r="AX10" s="45"/>
      <c r="AY10" s="45"/>
      <c r="AZ10" s="45"/>
      <c r="BA10" s="45"/>
      <c r="BB10" s="45">
        <f>データ!X6</f>
        <v>1450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【1,937.22】</v>
      </c>
      <c r="I86" s="26" t="str">
        <f>データ!CA6</f>
        <v>【35.30】</v>
      </c>
      <c r="J86" s="26" t="str">
        <f>データ!CL6</f>
        <v>【521.14】</v>
      </c>
      <c r="K86" s="26" t="str">
        <f>データ!CW6</f>
        <v>【35.75】</v>
      </c>
      <c r="L86" s="26" t="str">
        <f>データ!DH6</f>
        <v>【90.51】</v>
      </c>
      <c r="M86" s="26" t="s">
        <v>44</v>
      </c>
      <c r="N86" s="26" t="s">
        <v>44</v>
      </c>
      <c r="O86" s="26" t="str">
        <f>データ!EO6</f>
        <v>【0.00】</v>
      </c>
    </row>
  </sheetData>
  <sheetProtection algorithmName="SHA-512" hashValue="hb9VqFB0ZbRJN42pFoXg7tjuVdq99G1ywa+b6ZiyNTyhYrvhcDWypvpt9TH9u2aa4T/xgeEI4tR4sd54RWpmbw==" saltValue="8zyq0blDoP+6FJIrBPVax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152064</v>
      </c>
      <c r="D6" s="33">
        <f t="shared" si="3"/>
        <v>47</v>
      </c>
      <c r="E6" s="33">
        <f t="shared" si="3"/>
        <v>17</v>
      </c>
      <c r="F6" s="33">
        <f t="shared" si="3"/>
        <v>9</v>
      </c>
      <c r="G6" s="33">
        <f t="shared" si="3"/>
        <v>0</v>
      </c>
      <c r="H6" s="33" t="str">
        <f t="shared" si="3"/>
        <v>新潟県　新発田市</v>
      </c>
      <c r="I6" s="33" t="str">
        <f t="shared" si="3"/>
        <v>法非適用</v>
      </c>
      <c r="J6" s="33" t="str">
        <f t="shared" si="3"/>
        <v>下水道事業</v>
      </c>
      <c r="K6" s="33" t="str">
        <f t="shared" si="3"/>
        <v>小規模集合排水処理</v>
      </c>
      <c r="L6" s="33" t="str">
        <f t="shared" si="3"/>
        <v>I3</v>
      </c>
      <c r="M6" s="33" t="str">
        <f t="shared" si="3"/>
        <v>非設置</v>
      </c>
      <c r="N6" s="34" t="str">
        <f t="shared" si="3"/>
        <v>-</v>
      </c>
      <c r="O6" s="34" t="str">
        <f t="shared" si="3"/>
        <v>該当数値なし</v>
      </c>
      <c r="P6" s="34">
        <f t="shared" si="3"/>
        <v>0.03</v>
      </c>
      <c r="Q6" s="34">
        <f t="shared" si="3"/>
        <v>100</v>
      </c>
      <c r="R6" s="34">
        <f t="shared" si="3"/>
        <v>2980</v>
      </c>
      <c r="S6" s="34">
        <f t="shared" si="3"/>
        <v>97997</v>
      </c>
      <c r="T6" s="34">
        <f t="shared" si="3"/>
        <v>533.1</v>
      </c>
      <c r="U6" s="34">
        <f t="shared" si="3"/>
        <v>183.82</v>
      </c>
      <c r="V6" s="34">
        <f t="shared" si="3"/>
        <v>29</v>
      </c>
      <c r="W6" s="34">
        <f t="shared" si="3"/>
        <v>0.02</v>
      </c>
      <c r="X6" s="34">
        <f t="shared" si="3"/>
        <v>1450</v>
      </c>
      <c r="Y6" s="35">
        <f>IF(Y7="",NA(),Y7)</f>
        <v>97.07</v>
      </c>
      <c r="Z6" s="35">
        <f t="shared" ref="Z6:AH6" si="4">IF(Z7="",NA(),Z7)</f>
        <v>97.01</v>
      </c>
      <c r="AA6" s="35">
        <f t="shared" si="4"/>
        <v>86.04</v>
      </c>
      <c r="AB6" s="35">
        <f t="shared" si="4"/>
        <v>83.48</v>
      </c>
      <c r="AC6" s="35">
        <f t="shared" si="4"/>
        <v>80.73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6068.3</v>
      </c>
      <c r="BG6" s="35">
        <f t="shared" ref="BG6:BO6" si="7">IF(BG7="",NA(),BG7)</f>
        <v>15173.65</v>
      </c>
      <c r="BH6" s="35">
        <f t="shared" si="7"/>
        <v>4493.54</v>
      </c>
      <c r="BI6" s="35">
        <f t="shared" si="7"/>
        <v>4446.29</v>
      </c>
      <c r="BJ6" s="35">
        <f t="shared" si="7"/>
        <v>5346.73</v>
      </c>
      <c r="BK6" s="35">
        <f t="shared" si="7"/>
        <v>2784</v>
      </c>
      <c r="BL6" s="35">
        <f t="shared" si="7"/>
        <v>3188.44</v>
      </c>
      <c r="BM6" s="35">
        <f t="shared" si="7"/>
        <v>4170.3999999999996</v>
      </c>
      <c r="BN6" s="35">
        <f t="shared" si="7"/>
        <v>2559.94</v>
      </c>
      <c r="BO6" s="35">
        <f t="shared" si="7"/>
        <v>2834.34</v>
      </c>
      <c r="BP6" s="34" t="str">
        <f>IF(BP7="","",IF(BP7="-","【-】","【"&amp;SUBSTITUTE(TEXT(BP7,"#,##0.00"),"-","△")&amp;"】"))</f>
        <v>【1,937.22】</v>
      </c>
      <c r="BQ6" s="35">
        <f>IF(BQ7="",NA(),BQ7)</f>
        <v>18.29</v>
      </c>
      <c r="BR6" s="35">
        <f t="shared" ref="BR6:BZ6" si="8">IF(BR7="",NA(),BR7)</f>
        <v>16.579999999999998</v>
      </c>
      <c r="BS6" s="35">
        <f t="shared" si="8"/>
        <v>22.81</v>
      </c>
      <c r="BT6" s="35">
        <f t="shared" si="8"/>
        <v>19.36</v>
      </c>
      <c r="BU6" s="35">
        <f t="shared" si="8"/>
        <v>25.33</v>
      </c>
      <c r="BV6" s="35">
        <f t="shared" si="8"/>
        <v>29.21</v>
      </c>
      <c r="BW6" s="35">
        <f t="shared" si="8"/>
        <v>26.47</v>
      </c>
      <c r="BX6" s="35">
        <f t="shared" si="8"/>
        <v>32.14</v>
      </c>
      <c r="BY6" s="35">
        <f t="shared" si="8"/>
        <v>37.82</v>
      </c>
      <c r="BZ6" s="35">
        <f t="shared" si="8"/>
        <v>37.979999999999997</v>
      </c>
      <c r="CA6" s="34" t="str">
        <f>IF(CA7="","",IF(CA7="-","【-】","【"&amp;SUBSTITUTE(TEXT(CA7,"#,##0.00"),"-","△")&amp;"】"))</f>
        <v>【35.30】</v>
      </c>
      <c r="CB6" s="35">
        <f>IF(CB7="",NA(),CB7)</f>
        <v>922.78</v>
      </c>
      <c r="CC6" s="35">
        <f t="shared" ref="CC6:CK6" si="9">IF(CC7="",NA(),CC7)</f>
        <v>1013.96</v>
      </c>
      <c r="CD6" s="35">
        <f t="shared" si="9"/>
        <v>730.73</v>
      </c>
      <c r="CE6" s="35">
        <f t="shared" si="9"/>
        <v>860.51</v>
      </c>
      <c r="CF6" s="35">
        <f t="shared" si="9"/>
        <v>639.83000000000004</v>
      </c>
      <c r="CG6" s="35">
        <f t="shared" si="9"/>
        <v>620.01</v>
      </c>
      <c r="CH6" s="35">
        <f t="shared" si="9"/>
        <v>688.46</v>
      </c>
      <c r="CI6" s="35">
        <f t="shared" si="9"/>
        <v>562.9</v>
      </c>
      <c r="CJ6" s="35">
        <f t="shared" si="9"/>
        <v>482.51</v>
      </c>
      <c r="CK6" s="35">
        <f t="shared" si="9"/>
        <v>484.48</v>
      </c>
      <c r="CL6" s="34" t="str">
        <f>IF(CL7="","",IF(CL7="-","【-】","【"&amp;SUBSTITUTE(TEXT(CL7,"#,##0.00"),"-","△")&amp;"】"))</f>
        <v>【521.14】</v>
      </c>
      <c r="CM6" s="35" t="str">
        <f>IF(CM7="",NA(),CM7)</f>
        <v>-</v>
      </c>
      <c r="CN6" s="35" t="str">
        <f t="shared" ref="CN6:CV6" si="10">IF(CN7="",NA(),CN7)</f>
        <v>-</v>
      </c>
      <c r="CO6" s="35" t="str">
        <f t="shared" si="10"/>
        <v>-</v>
      </c>
      <c r="CP6" s="35" t="str">
        <f t="shared" si="10"/>
        <v>-</v>
      </c>
      <c r="CQ6" s="35" t="str">
        <f t="shared" si="10"/>
        <v>-</v>
      </c>
      <c r="CR6" s="35">
        <f t="shared" si="10"/>
        <v>43.1</v>
      </c>
      <c r="CS6" s="35">
        <f t="shared" si="10"/>
        <v>40.96</v>
      </c>
      <c r="CT6" s="35">
        <f t="shared" si="10"/>
        <v>39.450000000000003</v>
      </c>
      <c r="CU6" s="35">
        <f t="shared" si="10"/>
        <v>39.15</v>
      </c>
      <c r="CV6" s="35">
        <f t="shared" si="10"/>
        <v>39.76</v>
      </c>
      <c r="CW6" s="34" t="str">
        <f>IF(CW7="","",IF(CW7="-","【-】","【"&amp;SUBSTITUTE(TEXT(CW7,"#,##0.00"),"-","△")&amp;"】"))</f>
        <v>【35.75】</v>
      </c>
      <c r="CX6" s="35">
        <f>IF(CX7="",NA(),CX7)</f>
        <v>68.75</v>
      </c>
      <c r="CY6" s="35">
        <f t="shared" ref="CY6:DG6" si="11">IF(CY7="",NA(),CY7)</f>
        <v>72.73</v>
      </c>
      <c r="CZ6" s="35">
        <f t="shared" si="11"/>
        <v>81.25</v>
      </c>
      <c r="DA6" s="35">
        <f t="shared" si="11"/>
        <v>83.87</v>
      </c>
      <c r="DB6" s="35">
        <f t="shared" si="11"/>
        <v>79.31</v>
      </c>
      <c r="DC6" s="35">
        <f t="shared" si="11"/>
        <v>88.02</v>
      </c>
      <c r="DD6" s="35">
        <f t="shared" si="11"/>
        <v>90.64</v>
      </c>
      <c r="DE6" s="35">
        <f t="shared" si="11"/>
        <v>90.48</v>
      </c>
      <c r="DF6" s="35">
        <f t="shared" si="11"/>
        <v>89.54</v>
      </c>
      <c r="DG6" s="35">
        <f t="shared" si="11"/>
        <v>83.43</v>
      </c>
      <c r="DH6" s="34" t="str">
        <f>IF(DH7="","",IF(DH7="-","【-】","【"&amp;SUBSTITUTE(TEXT(DH7,"#,##0.00"),"-","△")&amp;"】"))</f>
        <v>【90.51】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0.51</v>
      </c>
      <c r="EL6" s="34">
        <f t="shared" si="14"/>
        <v>0</v>
      </c>
      <c r="EM6" s="34">
        <f t="shared" si="14"/>
        <v>0</v>
      </c>
      <c r="EN6" s="34">
        <f t="shared" si="14"/>
        <v>0</v>
      </c>
      <c r="EO6" s="34" t="str">
        <f>IF(EO7="","",IF(EO7="-","【-】","【"&amp;SUBSTITUTE(TEXT(EO7,"#,##0.00"),"-","△")&amp;"】"))</f>
        <v>【0.00】</v>
      </c>
    </row>
    <row r="7" spans="1:145" s="36" customFormat="1" x14ac:dyDescent="0.15">
      <c r="A7" s="28"/>
      <c r="B7" s="37">
        <v>2018</v>
      </c>
      <c r="C7" s="37">
        <v>152064</v>
      </c>
      <c r="D7" s="37">
        <v>47</v>
      </c>
      <c r="E7" s="37">
        <v>17</v>
      </c>
      <c r="F7" s="37">
        <v>9</v>
      </c>
      <c r="G7" s="37">
        <v>0</v>
      </c>
      <c r="H7" s="37" t="s">
        <v>98</v>
      </c>
      <c r="I7" s="37" t="s">
        <v>99</v>
      </c>
      <c r="J7" s="37" t="s">
        <v>100</v>
      </c>
      <c r="K7" s="37" t="s">
        <v>101</v>
      </c>
      <c r="L7" s="37" t="s">
        <v>102</v>
      </c>
      <c r="M7" s="37" t="s">
        <v>103</v>
      </c>
      <c r="N7" s="38" t="s">
        <v>104</v>
      </c>
      <c r="O7" s="38" t="s">
        <v>105</v>
      </c>
      <c r="P7" s="38">
        <v>0.03</v>
      </c>
      <c r="Q7" s="38">
        <v>100</v>
      </c>
      <c r="R7" s="38">
        <v>2980</v>
      </c>
      <c r="S7" s="38">
        <v>97997</v>
      </c>
      <c r="T7" s="38">
        <v>533.1</v>
      </c>
      <c r="U7" s="38">
        <v>183.82</v>
      </c>
      <c r="V7" s="38">
        <v>29</v>
      </c>
      <c r="W7" s="38">
        <v>0.02</v>
      </c>
      <c r="X7" s="38">
        <v>1450</v>
      </c>
      <c r="Y7" s="38">
        <v>97.07</v>
      </c>
      <c r="Z7" s="38">
        <v>97.01</v>
      </c>
      <c r="AA7" s="38">
        <v>86.04</v>
      </c>
      <c r="AB7" s="38">
        <v>83.48</v>
      </c>
      <c r="AC7" s="38">
        <v>80.73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6068.3</v>
      </c>
      <c r="BG7" s="38">
        <v>15173.65</v>
      </c>
      <c r="BH7" s="38">
        <v>4493.54</v>
      </c>
      <c r="BI7" s="38">
        <v>4446.29</v>
      </c>
      <c r="BJ7" s="38">
        <v>5346.73</v>
      </c>
      <c r="BK7" s="38">
        <v>2784</v>
      </c>
      <c r="BL7" s="38">
        <v>3188.44</v>
      </c>
      <c r="BM7" s="38">
        <v>4170.3999999999996</v>
      </c>
      <c r="BN7" s="38">
        <v>2559.94</v>
      </c>
      <c r="BO7" s="38">
        <v>2834.34</v>
      </c>
      <c r="BP7" s="38">
        <v>1937.22</v>
      </c>
      <c r="BQ7" s="38">
        <v>18.29</v>
      </c>
      <c r="BR7" s="38">
        <v>16.579999999999998</v>
      </c>
      <c r="BS7" s="38">
        <v>22.81</v>
      </c>
      <c r="BT7" s="38">
        <v>19.36</v>
      </c>
      <c r="BU7" s="38">
        <v>25.33</v>
      </c>
      <c r="BV7" s="38">
        <v>29.21</v>
      </c>
      <c r="BW7" s="38">
        <v>26.47</v>
      </c>
      <c r="BX7" s="38">
        <v>32.14</v>
      </c>
      <c r="BY7" s="38">
        <v>37.82</v>
      </c>
      <c r="BZ7" s="38">
        <v>37.979999999999997</v>
      </c>
      <c r="CA7" s="38">
        <v>35.299999999999997</v>
      </c>
      <c r="CB7" s="38">
        <v>922.78</v>
      </c>
      <c r="CC7" s="38">
        <v>1013.96</v>
      </c>
      <c r="CD7" s="38">
        <v>730.73</v>
      </c>
      <c r="CE7" s="38">
        <v>860.51</v>
      </c>
      <c r="CF7" s="38">
        <v>639.83000000000004</v>
      </c>
      <c r="CG7" s="38">
        <v>620.01</v>
      </c>
      <c r="CH7" s="38">
        <v>688.46</v>
      </c>
      <c r="CI7" s="38">
        <v>562.9</v>
      </c>
      <c r="CJ7" s="38">
        <v>482.51</v>
      </c>
      <c r="CK7" s="38">
        <v>484.48</v>
      </c>
      <c r="CL7" s="38">
        <v>521.14</v>
      </c>
      <c r="CM7" s="38" t="s">
        <v>104</v>
      </c>
      <c r="CN7" s="38" t="s">
        <v>104</v>
      </c>
      <c r="CO7" s="38" t="s">
        <v>104</v>
      </c>
      <c r="CP7" s="38" t="s">
        <v>104</v>
      </c>
      <c r="CQ7" s="38" t="s">
        <v>104</v>
      </c>
      <c r="CR7" s="38">
        <v>43.1</v>
      </c>
      <c r="CS7" s="38">
        <v>40.96</v>
      </c>
      <c r="CT7" s="38">
        <v>39.450000000000003</v>
      </c>
      <c r="CU7" s="38">
        <v>39.15</v>
      </c>
      <c r="CV7" s="38">
        <v>39.76</v>
      </c>
      <c r="CW7" s="38">
        <v>35.75</v>
      </c>
      <c r="CX7" s="38">
        <v>68.75</v>
      </c>
      <c r="CY7" s="38">
        <v>72.73</v>
      </c>
      <c r="CZ7" s="38">
        <v>81.25</v>
      </c>
      <c r="DA7" s="38">
        <v>83.87</v>
      </c>
      <c r="DB7" s="38">
        <v>79.31</v>
      </c>
      <c r="DC7" s="38">
        <v>88.02</v>
      </c>
      <c r="DD7" s="38">
        <v>90.64</v>
      </c>
      <c r="DE7" s="38">
        <v>90.48</v>
      </c>
      <c r="DF7" s="38">
        <v>89.54</v>
      </c>
      <c r="DG7" s="38">
        <v>83.43</v>
      </c>
      <c r="DH7" s="38">
        <v>90.51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0.51</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新発田市</cp:lastModifiedBy>
  <dcterms:created xsi:type="dcterms:W3CDTF">2019-12-05T05:26:52Z</dcterms:created>
  <dcterms:modified xsi:type="dcterms:W3CDTF">2020-02-04T04:36:18Z</dcterms:modified>
  <cp:category/>
</cp:coreProperties>
</file>