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hibatasvfl2\財務課\01財務共通\R02財務共通\0208財政運営\200870公営企業・第3セクター\公営企業\210113_公営企業に係る経営比較分析表(令和元年度)の分析等について\06 県再提出\0215_下水道\"/>
    </mc:Choice>
  </mc:AlternateContent>
  <workbookProtection workbookAlgorithmName="SHA-512" workbookHashValue="N+KDcsiMEDJg9er2RY/KV8O5OGtvPcviu6rASZQ71t52VRAoWmQUo5zFVoLX3Cd7++kecQzGS6wBXVMoh2cLRw==" workbookSaltValue="t9zP9JlPPQSfUfxfm1+/HQ==" workbookSpinCount="100000" lockStructure="1"/>
  <bookViews>
    <workbookView xWindow="0" yWindow="0" windowWidth="15360" windowHeight="7635"/>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U6" i="5"/>
  <c r="T6" i="5"/>
  <c r="S6" i="5"/>
  <c r="AL8" i="4" s="1"/>
  <c r="R6" i="5"/>
  <c r="AD10" i="4" s="1"/>
  <c r="Q6" i="5"/>
  <c r="P6" i="5"/>
  <c r="O6" i="5"/>
  <c r="I10" i="4" s="1"/>
  <c r="N6" i="5"/>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BB10" i="4"/>
  <c r="AL10" i="4"/>
  <c r="W10" i="4"/>
  <c r="P10" i="4"/>
  <c r="B10" i="4"/>
  <c r="BB8" i="4"/>
  <c r="AT8" i="4"/>
  <c r="AD8" i="4"/>
  <c r="W8" i="4"/>
  <c r="B8" i="4"/>
  <c r="B6" i="4"/>
</calcChain>
</file>

<file path=xl/sharedStrings.xml><?xml version="1.0" encoding="utf-8"?>
<sst xmlns="http://schemas.openxmlformats.org/spreadsheetml/2006/main" count="320" uniqueCount="116">
  <si>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</si>
  <si>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</si>
  <si>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</si>
  <si>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</si>
  <si>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</si>
  <si>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</si>
  <si>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</si>
  <si>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</si>
  <si>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</si>
  <si>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</si>
  <si>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</si>
  <si>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</si>
  <si>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</si>
  <si>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</si>
  <si>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</si>
  <si>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</si>
  <si>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</si>
  <si>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</si>
  <si>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</si>
  <si>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</si>
  <si>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</si>
  <si>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</si>
  <si>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</si>
  <si>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</si>
  <si>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</si>
  <si>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</si>
  <si>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</si>
  <si>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</si>
  <si>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</si>
  <si>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</si>
  <si>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</si>
  <si>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</si>
  <si>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</si>
  <si>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</si>
  <si>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</si>
  <si>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</si>
  <si>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</si>
  <si>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</si>
  <si>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</si>
  <si>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</si>
  <si>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</si>
  <si>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</si>
  <si>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</si>
  <si>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</si>
  <si>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</si>
  <si>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</si>
  <si>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</si>
  <si>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</si>
  <si>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</si>
  <si>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</si>
  <si>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</si>
  <si>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</si>
  <si>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</si>
  <si>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</si>
  <si>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</si>
  <si>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</si>
  <si>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</si>
  <si>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</si>
  <si>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</si>
  <si>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</si>
  <si>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</si>
  <si>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</si>
  <si>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</si>
  <si>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</si>
  <si>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</si>
  <si>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</si>
  <si>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</si>
  <si>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</si>
  <si>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</si>
  <si>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</si>
  <si>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</si>
  <si>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</si>
  <si>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</si>
  <si>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</si>
  <si>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</si>
  <si>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</si>
  <si>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</si>
  <si>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</si>
  <si>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</si>
  <si>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</si>
  <si>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</si>
  <si>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</si>
  <si>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</si>
  <si>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</si>
  <si>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</si>
  <si>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</si>
  <si>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</si>
  <si>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</si>
  <si>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</si>
  <si>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</si>
  <si>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</si>
  <si>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</si>
  <si>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</si>
  <si>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</si>
  <si>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</si>
  <si>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新発田市</t>
  </si>
  <si>
    <t>法適用</t>
  </si>
  <si>
    <t>下水道事業</t>
  </si>
  <si>
    <t>公共下水道</t>
  </si>
  <si>
    <t>Bd2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</si>
  <si>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</si>
  <si>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</si>
  <si>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</si>
  <si>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</si>
  <si>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</si>
  <si>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</si>
  <si>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</si>
  <si>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</si>
  <si>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</si>
  <si>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</si>
  <si>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</si>
  <si>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</si>
  <si>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</si>
  <si>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令和元年度は、地方公営企業法を一部適用して公営企業会計をスタートさせた初年度となります。
　全体の傾向として、整備途上で企業債現在高の増加傾向に対し、処理区域の拡大に伴う増収は見込めるものの、人口減少や節水型機器の普及等の影響による減収要素も少なくないため、効率的な運営による費用の削減を行うことが必須と考えております。
　また、接続の指標となる「水洗化率」については、類似団体と比較して低い値となっています。下水道の供用開始が遅く、処理区域は毎年拡大しているものの、率の向上は鈍くなっています。職員の戸別訪問や啓発活動により着実に未接続世帯を解消することで使用料収入を確保していきます。
　公営企業会計の適用によって、より適切に経営状況が把握できるようになったことを踏まえ、引き続きコスト縮減と収入確保の対策等を検討し、経営の改善に取り組んでいきます。</t>
    <rPh sb="16" eb="18">
      <t>イチブ</t>
    </rPh>
    <rPh sb="22" eb="24">
      <t>コウエイ</t>
    </rPh>
    <rPh sb="24" eb="26">
      <t>キギョウ</t>
    </rPh>
    <rPh sb="26" eb="28">
      <t>カイケイ</t>
    </rPh>
    <rPh sb="36" eb="39">
      <t>ショネンド</t>
    </rPh>
    <rPh sb="117" eb="119">
      <t>ゲンシュウ</t>
    </rPh>
    <rPh sb="119" eb="121">
      <t>ヨウソ</t>
    </rPh>
    <rPh sb="122" eb="123">
      <t>スク</t>
    </rPh>
    <rPh sb="150" eb="152">
      <t>ヒッス</t>
    </rPh>
    <rPh sb="153" eb="154">
      <t>カンガ</t>
    </rPh>
    <rPh sb="235" eb="236">
      <t>リツ</t>
    </rPh>
    <rPh sb="237" eb="239">
      <t>コウジョウ</t>
    </rPh>
    <rPh sb="240" eb="241">
      <t>ニブ</t>
    </rPh>
    <rPh sb="249" eb="251">
      <t>ショクイン</t>
    </rPh>
    <rPh sb="297" eb="299">
      <t>コウエイ</t>
    </rPh>
    <rPh sb="299" eb="301">
      <t>キギョウ</t>
    </rPh>
    <rPh sb="301" eb="303">
      <t>カイケイ</t>
    </rPh>
    <rPh sb="304" eb="306">
      <t>テキヨウ</t>
    </rPh>
    <rPh sb="313" eb="315">
      <t>テキセツ</t>
    </rPh>
    <rPh sb="316" eb="318">
      <t>ケイエイ</t>
    </rPh>
    <rPh sb="318" eb="320">
      <t>ジョウキョウ</t>
    </rPh>
    <rPh sb="321" eb="323">
      <t>ハアク</t>
    </rPh>
    <rPh sb="335" eb="336">
      <t>フ</t>
    </rPh>
    <rPh sb="349" eb="351">
      <t>シュウニュウ</t>
    </rPh>
    <rPh sb="351" eb="353">
      <t>カクホ</t>
    </rPh>
    <rPh sb="356" eb="357">
      <t>トウ</t>
    </rPh>
    <rPh sb="362" eb="364">
      <t>ケイエイ</t>
    </rPh>
    <phoneticPr fontId="4"/>
  </si>
  <si>
    <r>
      <t>　当市の公共下水道は流域関連公共下水道として、排水を全て新潟県所管の新井郷川浄化センターで処理しているため、処理場は所有しておりません。
　管渠については、平成5年から継続して整備を行っていますが、現時点において整備途上であり、現計画における管渠の整備については、令和17年頃まで続く予定です。法定耐用年数は50年とされているため、あと約20年で法定耐用年数を迎えます。現状では管渠の老朽化の問題等は見られないため、管渠の更新は行っておりません。なお、有形固定資産減価償却率が低い値を示していますが、これは令和元年度から公営企業会計に移行し減価償却費の累積計</t>
    </r>
    <r>
      <rPr>
        <sz val="11"/>
        <rFont val="ＭＳ ゴシック"/>
        <family val="3"/>
        <charset val="128"/>
      </rPr>
      <t>算</t>
    </r>
    <r>
      <rPr>
        <b/>
        <sz val="11"/>
        <rFont val="ＭＳ ゴシック"/>
        <family val="3"/>
        <charset val="128"/>
      </rPr>
      <t>を</t>
    </r>
    <r>
      <rPr>
        <sz val="11"/>
        <rFont val="ＭＳ ゴシック"/>
        <family val="3"/>
        <charset val="128"/>
      </rPr>
      <t>開始したこ</t>
    </r>
    <r>
      <rPr>
        <sz val="11"/>
        <color theme="1"/>
        <rFont val="ＭＳ ゴシック"/>
        <family val="3"/>
        <charset val="128"/>
      </rPr>
      <t>とによるためであり、実際には、整備からの年数を経ていることに留意が必要です。
　令和25年以降に到来する更新時期に向けて、ストックマネジメント計画を立て、施設の長寿命化を図ります。</t>
    </r>
    <rPh sb="1" eb="3">
      <t>トウシ</t>
    </rPh>
    <rPh sb="140" eb="141">
      <t>ツヅ</t>
    </rPh>
    <rPh sb="260" eb="262">
      <t>コウエイ</t>
    </rPh>
    <rPh sb="262" eb="264">
      <t>キギョウ</t>
    </rPh>
    <rPh sb="264" eb="266">
      <t>カイケイ</t>
    </rPh>
    <rPh sb="267" eb="269">
      <t>イコウ</t>
    </rPh>
    <rPh sb="281" eb="283">
      <t>カイシ</t>
    </rPh>
    <rPh sb="306" eb="308">
      <t>ネンスウ</t>
    </rPh>
    <rPh sb="309" eb="310">
      <t>ヘ</t>
    </rPh>
    <rPh sb="316" eb="318">
      <t>リュウイ</t>
    </rPh>
    <rPh sb="319" eb="321">
      <t>ヒツヨウ</t>
    </rPh>
    <rPh sb="326" eb="328">
      <t>レイワ</t>
    </rPh>
    <phoneticPr fontId="4"/>
  </si>
  <si>
    <t>【経常収支比率】100%を下回り、収益より経費が上回っている状態です。
【累積欠損金比率】累積欠損金が無いため0%となっています。
【流動比率】1年以内に支払うべき債務と、保有する現金預金等の財源の割合を示す数値ですが、この債務には企業債も含まれ、これを新規に調達した資金を元に支払っているため、比率は100%を下回っています。
【企業債残高対事業規模比率】現在、下水道の整備を進めている段階で、その財源を企業債に依存しているため、大きな値となっています。
【経費回収率】類似団体より良好ですが100%を下回っており、費用と収入のバランスを取る必要があります。
【汚水処理原価】類似団体より高めの状況です。
【施設利用率】当市の公共下水道の排水は、新潟県所管の新井郷川浄化センターに流入しているため、値はありません。
【水洗化率】類似団体と比較して低くなっています。当市は、下水道の供用開始が平成14年と遅く、浄化槽設置が進んでいたこと等が原因と考えられます。</t>
    <rPh sb="13" eb="14">
      <t>シタ</t>
    </rPh>
    <rPh sb="17" eb="19">
      <t>シュウエキ</t>
    </rPh>
    <rPh sb="21" eb="23">
      <t>ケイヒ</t>
    </rPh>
    <rPh sb="24" eb="26">
      <t>ウワマワ</t>
    </rPh>
    <rPh sb="30" eb="32">
      <t>ジョウタイ</t>
    </rPh>
    <rPh sb="179" eb="181">
      <t>ゲンザイ</t>
    </rPh>
    <rPh sb="186" eb="188">
      <t>セイビ</t>
    </rPh>
    <rPh sb="236" eb="238">
      <t>ルイジ</t>
    </rPh>
    <rPh sb="238" eb="240">
      <t>ダンタイ</t>
    </rPh>
    <rPh sb="242" eb="244">
      <t>リョウコウ</t>
    </rPh>
    <rPh sb="252" eb="254">
      <t>シタマワ</t>
    </rPh>
    <rPh sb="272" eb="274">
      <t>ヒツヨウ</t>
    </rPh>
    <rPh sb="295" eb="296">
      <t>タカ</t>
    </rPh>
    <rPh sb="311" eb="312">
      <t>トウ</t>
    </rPh>
    <rPh sb="350" eb="351">
      <t>アタイ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</si>
</sst>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35D2-46CD-B65E-DCAAD41EDB3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0.12</c:v>
                </c:pt>
              </c:numCache>
            </c:numRef>
          </c:val>
          <c:smooth val="0"/>
          <c:extLst>
            <c:ext xmlns:c16="http://schemas.microsoft.com/office/drawing/2014/chart" uri="{C3380CC4-5D6E-409C-BE32-E72D297353CC}">
              <c16:uniqueId val="{00000001-35D2-46CD-B65E-DCAAD41EDB3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D50-4E3C-A9A9-EEC885FADE0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61.4</c:v>
                </c:pt>
              </c:numCache>
            </c:numRef>
          </c:val>
          <c:smooth val="0"/>
          <c:extLst>
            <c:ext xmlns:c16="http://schemas.microsoft.com/office/drawing/2014/chart" uri="{C3380CC4-5D6E-409C-BE32-E72D297353CC}">
              <c16:uniqueId val="{00000001-3D50-4E3C-A9A9-EEC885FADE0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0</c:v>
                </c:pt>
                <c:pt idx="4">
                  <c:v>56.08</c:v>
                </c:pt>
              </c:numCache>
            </c:numRef>
          </c:val>
          <c:extLst>
            <c:ext xmlns:c16="http://schemas.microsoft.com/office/drawing/2014/chart" uri="{C3380CC4-5D6E-409C-BE32-E72D297353CC}">
              <c16:uniqueId val="{00000000-45DB-4287-B78F-752A9166057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86.28</c:v>
                </c:pt>
              </c:numCache>
            </c:numRef>
          </c:val>
          <c:smooth val="0"/>
          <c:extLst>
            <c:ext xmlns:c16="http://schemas.microsoft.com/office/drawing/2014/chart" uri="{C3380CC4-5D6E-409C-BE32-E72D297353CC}">
              <c16:uniqueId val="{00000001-45DB-4287-B78F-752A9166057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0</c:v>
                </c:pt>
                <c:pt idx="4">
                  <c:v>99.89</c:v>
                </c:pt>
              </c:numCache>
            </c:numRef>
          </c:val>
          <c:extLst>
            <c:ext xmlns:c16="http://schemas.microsoft.com/office/drawing/2014/chart" uri="{C3380CC4-5D6E-409C-BE32-E72D297353CC}">
              <c16:uniqueId val="{00000000-25FA-4878-95B5-028AFE541CC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107.15</c:v>
                </c:pt>
              </c:numCache>
            </c:numRef>
          </c:val>
          <c:smooth val="0"/>
          <c:extLst>
            <c:ext xmlns:c16="http://schemas.microsoft.com/office/drawing/2014/chart" uri="{C3380CC4-5D6E-409C-BE32-E72D297353CC}">
              <c16:uniqueId val="{00000001-25FA-4878-95B5-028AFE541CC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0</c:v>
                </c:pt>
                <c:pt idx="3">
                  <c:v>0</c:v>
                </c:pt>
                <c:pt idx="4">
                  <c:v>2.29</c:v>
                </c:pt>
              </c:numCache>
            </c:numRef>
          </c:val>
          <c:extLst>
            <c:ext xmlns:c16="http://schemas.microsoft.com/office/drawing/2014/chart" uri="{C3380CC4-5D6E-409C-BE32-E72D297353CC}">
              <c16:uniqueId val="{00000000-1383-4198-92DB-C8D439F4381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17.239999999999998</c:v>
                </c:pt>
              </c:numCache>
            </c:numRef>
          </c:val>
          <c:smooth val="0"/>
          <c:extLst>
            <c:ext xmlns:c16="http://schemas.microsoft.com/office/drawing/2014/chart" uri="{C3380CC4-5D6E-409C-BE32-E72D297353CC}">
              <c16:uniqueId val="{00000001-1383-4198-92DB-C8D439F4381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231D-411F-ABC5-ECDFDB8977B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0.11</c:v>
                </c:pt>
              </c:numCache>
            </c:numRef>
          </c:val>
          <c:smooth val="0"/>
          <c:extLst>
            <c:ext xmlns:c16="http://schemas.microsoft.com/office/drawing/2014/chart" uri="{C3380CC4-5D6E-409C-BE32-E72D297353CC}">
              <c16:uniqueId val="{00000001-231D-411F-ABC5-ECDFDB8977B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6E3A-4466-ADD7-DB9C6F327B1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15.68</c:v>
                </c:pt>
              </c:numCache>
            </c:numRef>
          </c:val>
          <c:smooth val="0"/>
          <c:extLst>
            <c:ext xmlns:c16="http://schemas.microsoft.com/office/drawing/2014/chart" uri="{C3380CC4-5D6E-409C-BE32-E72D297353CC}">
              <c16:uniqueId val="{00000001-6E3A-4466-ADD7-DB9C6F327B1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0</c:v>
                </c:pt>
                <c:pt idx="4">
                  <c:v>38.450000000000003</c:v>
                </c:pt>
              </c:numCache>
            </c:numRef>
          </c:val>
          <c:extLst>
            <c:ext xmlns:c16="http://schemas.microsoft.com/office/drawing/2014/chart" uri="{C3380CC4-5D6E-409C-BE32-E72D297353CC}">
              <c16:uniqueId val="{00000000-C58E-4B2A-BE6E-6E794150515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46.82</c:v>
                </c:pt>
              </c:numCache>
            </c:numRef>
          </c:val>
          <c:smooth val="0"/>
          <c:extLst>
            <c:ext xmlns:c16="http://schemas.microsoft.com/office/drawing/2014/chart" uri="{C3380CC4-5D6E-409C-BE32-E72D297353CC}">
              <c16:uniqueId val="{00000001-C58E-4B2A-BE6E-6E794150515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3352.2</c:v>
                </c:pt>
              </c:numCache>
            </c:numRef>
          </c:val>
          <c:extLst>
            <c:ext xmlns:c16="http://schemas.microsoft.com/office/drawing/2014/chart" uri="{C3380CC4-5D6E-409C-BE32-E72D297353CC}">
              <c16:uniqueId val="{00000000-A2D9-4747-8D0E-8B04EF067DA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1028.05</c:v>
                </c:pt>
              </c:numCache>
            </c:numRef>
          </c:val>
          <c:smooth val="0"/>
          <c:extLst>
            <c:ext xmlns:c16="http://schemas.microsoft.com/office/drawing/2014/chart" uri="{C3380CC4-5D6E-409C-BE32-E72D297353CC}">
              <c16:uniqueId val="{00000001-A2D9-4747-8D0E-8B04EF067DA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0</c:v>
                </c:pt>
                <c:pt idx="4">
                  <c:v>99</c:v>
                </c:pt>
              </c:numCache>
            </c:numRef>
          </c:val>
          <c:extLst>
            <c:ext xmlns:c16="http://schemas.microsoft.com/office/drawing/2014/chart" uri="{C3380CC4-5D6E-409C-BE32-E72D297353CC}">
              <c16:uniqueId val="{00000000-7082-4C8F-B6A3-B01A1ED2E36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94.73</c:v>
                </c:pt>
              </c:numCache>
            </c:numRef>
          </c:val>
          <c:smooth val="0"/>
          <c:extLst>
            <c:ext xmlns:c16="http://schemas.microsoft.com/office/drawing/2014/chart" uri="{C3380CC4-5D6E-409C-BE32-E72D297353CC}">
              <c16:uniqueId val="{00000001-7082-4C8F-B6A3-B01A1ED2E36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0</c:v>
                </c:pt>
                <c:pt idx="4">
                  <c:v>176.07</c:v>
                </c:pt>
              </c:numCache>
            </c:numRef>
          </c:val>
          <c:extLst>
            <c:ext xmlns:c16="http://schemas.microsoft.com/office/drawing/2014/chart" uri="{C3380CC4-5D6E-409C-BE32-E72D297353CC}">
              <c16:uniqueId val="{00000000-75C9-4235-8977-8A0CFE880A5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160.91</c:v>
                </c:pt>
              </c:numCache>
            </c:numRef>
          </c:val>
          <c:smooth val="0"/>
          <c:extLst>
            <c:ext xmlns:c16="http://schemas.microsoft.com/office/drawing/2014/chart" uri="{C3380CC4-5D6E-409C-BE32-E72D297353CC}">
              <c16:uniqueId val="{00000001-75C9-4235-8977-8A0CFE880A5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新潟県　新発田市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Bd2</v>
      </c>
      <c r="X8" s="49"/>
      <c r="Y8" s="49"/>
      <c r="Z8" s="49"/>
      <c r="AA8" s="49"/>
      <c r="AB8" s="49"/>
      <c r="AC8" s="49"/>
      <c r="AD8" s="50" t="str">
        <f>データ!$M$6</f>
        <v>非設置</v>
      </c>
      <c r="AE8" s="50"/>
      <c r="AF8" s="50"/>
      <c r="AG8" s="50"/>
      <c r="AH8" s="50"/>
      <c r="AI8" s="50"/>
      <c r="AJ8" s="50"/>
      <c r="AK8" s="3"/>
      <c r="AL8" s="51">
        <f>データ!S6</f>
        <v>97032</v>
      </c>
      <c r="AM8" s="51"/>
      <c r="AN8" s="51"/>
      <c r="AO8" s="51"/>
      <c r="AP8" s="51"/>
      <c r="AQ8" s="51"/>
      <c r="AR8" s="51"/>
      <c r="AS8" s="51"/>
      <c r="AT8" s="46">
        <f>データ!T6</f>
        <v>533.11</v>
      </c>
      <c r="AU8" s="46"/>
      <c r="AV8" s="46"/>
      <c r="AW8" s="46"/>
      <c r="AX8" s="46"/>
      <c r="AY8" s="46"/>
      <c r="AZ8" s="46"/>
      <c r="BA8" s="46"/>
      <c r="BB8" s="46">
        <f>データ!U6</f>
        <v>182.01</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42.56</v>
      </c>
      <c r="J10" s="46"/>
      <c r="K10" s="46"/>
      <c r="L10" s="46"/>
      <c r="M10" s="46"/>
      <c r="N10" s="46"/>
      <c r="O10" s="46"/>
      <c r="P10" s="46">
        <f>データ!P6</f>
        <v>49.39</v>
      </c>
      <c r="Q10" s="46"/>
      <c r="R10" s="46"/>
      <c r="S10" s="46"/>
      <c r="T10" s="46"/>
      <c r="U10" s="46"/>
      <c r="V10" s="46"/>
      <c r="W10" s="46">
        <f>データ!Q6</f>
        <v>97.24</v>
      </c>
      <c r="X10" s="46"/>
      <c r="Y10" s="46"/>
      <c r="Z10" s="46"/>
      <c r="AA10" s="46"/>
      <c r="AB10" s="46"/>
      <c r="AC10" s="46"/>
      <c r="AD10" s="51">
        <f>データ!R6</f>
        <v>3168</v>
      </c>
      <c r="AE10" s="51"/>
      <c r="AF10" s="51"/>
      <c r="AG10" s="51"/>
      <c r="AH10" s="51"/>
      <c r="AI10" s="51"/>
      <c r="AJ10" s="51"/>
      <c r="AK10" s="2"/>
      <c r="AL10" s="51">
        <f>データ!V6</f>
        <v>47722</v>
      </c>
      <c r="AM10" s="51"/>
      <c r="AN10" s="51"/>
      <c r="AO10" s="51"/>
      <c r="AP10" s="51"/>
      <c r="AQ10" s="51"/>
      <c r="AR10" s="51"/>
      <c r="AS10" s="51"/>
      <c r="AT10" s="46">
        <f>データ!W6</f>
        <v>12.85</v>
      </c>
      <c r="AU10" s="46"/>
      <c r="AV10" s="46"/>
      <c r="AW10" s="46"/>
      <c r="AX10" s="46"/>
      <c r="AY10" s="46"/>
      <c r="AZ10" s="46"/>
      <c r="BA10" s="46"/>
      <c r="BB10" s="46">
        <f>データ!X6</f>
        <v>3713.77</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115</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114</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113</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svsamVuxsHsdIHk/nlMo9AGmPNCjfReli/dxgseSrSondTSOOzTnM5XgP/y69DMl4TKB6/n/s73GcEUNsOq8g==" saltValue="FAeJXK2Blys/DVvMb6Dvz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54</v>
      </c>
      <c r="B4" s="30"/>
      <c r="C4" s="30"/>
      <c r="D4" s="30"/>
      <c r="E4" s="30"/>
      <c r="F4" s="30"/>
      <c r="G4" s="30"/>
      <c r="H4" s="80"/>
      <c r="I4" s="81"/>
      <c r="J4" s="81"/>
      <c r="K4" s="81"/>
      <c r="L4" s="81"/>
      <c r="M4" s="81"/>
      <c r="N4" s="81"/>
      <c r="O4" s="81"/>
      <c r="P4" s="81"/>
      <c r="Q4" s="81"/>
      <c r="R4" s="81"/>
      <c r="S4" s="81"/>
      <c r="T4" s="81"/>
      <c r="U4" s="81"/>
      <c r="V4" s="81"/>
      <c r="W4" s="81"/>
      <c r="X4" s="82"/>
      <c r="Y4" s="76" t="s">
        <v>55</v>
      </c>
      <c r="Z4" s="76"/>
      <c r="AA4" s="76"/>
      <c r="AB4" s="76"/>
      <c r="AC4" s="76"/>
      <c r="AD4" s="76"/>
      <c r="AE4" s="76"/>
      <c r="AF4" s="76"/>
      <c r="AG4" s="76"/>
      <c r="AH4" s="76"/>
      <c r="AI4" s="76"/>
      <c r="AJ4" s="76" t="s">
        <v>56</v>
      </c>
      <c r="AK4" s="76"/>
      <c r="AL4" s="76"/>
      <c r="AM4" s="76"/>
      <c r="AN4" s="76"/>
      <c r="AO4" s="76"/>
      <c r="AP4" s="76"/>
      <c r="AQ4" s="76"/>
      <c r="AR4" s="76"/>
      <c r="AS4" s="76"/>
      <c r="AT4" s="76"/>
      <c r="AU4" s="76" t="s">
        <v>57</v>
      </c>
      <c r="AV4" s="76"/>
      <c r="AW4" s="76"/>
      <c r="AX4" s="76"/>
      <c r="AY4" s="76"/>
      <c r="AZ4" s="76"/>
      <c r="BA4" s="76"/>
      <c r="BB4" s="76"/>
      <c r="BC4" s="76"/>
      <c r="BD4" s="76"/>
      <c r="BE4" s="76"/>
      <c r="BF4" s="76" t="s">
        <v>58</v>
      </c>
      <c r="BG4" s="76"/>
      <c r="BH4" s="76"/>
      <c r="BI4" s="76"/>
      <c r="BJ4" s="76"/>
      <c r="BK4" s="76"/>
      <c r="BL4" s="76"/>
      <c r="BM4" s="76"/>
      <c r="BN4" s="76"/>
      <c r="BO4" s="76"/>
      <c r="BP4" s="76"/>
      <c r="BQ4" s="76" t="s">
        <v>59</v>
      </c>
      <c r="BR4" s="76"/>
      <c r="BS4" s="76"/>
      <c r="BT4" s="76"/>
      <c r="BU4" s="76"/>
      <c r="BV4" s="76"/>
      <c r="BW4" s="76"/>
      <c r="BX4" s="76"/>
      <c r="BY4" s="76"/>
      <c r="BZ4" s="76"/>
      <c r="CA4" s="76"/>
      <c r="CB4" s="76" t="s">
        <v>60</v>
      </c>
      <c r="CC4" s="76"/>
      <c r="CD4" s="76"/>
      <c r="CE4" s="76"/>
      <c r="CF4" s="76"/>
      <c r="CG4" s="76"/>
      <c r="CH4" s="76"/>
      <c r="CI4" s="76"/>
      <c r="CJ4" s="76"/>
      <c r="CK4" s="76"/>
      <c r="CL4" s="76"/>
      <c r="CM4" s="76" t="s">
        <v>61</v>
      </c>
      <c r="CN4" s="76"/>
      <c r="CO4" s="76"/>
      <c r="CP4" s="76"/>
      <c r="CQ4" s="76"/>
      <c r="CR4" s="76"/>
      <c r="CS4" s="76"/>
      <c r="CT4" s="76"/>
      <c r="CU4" s="76"/>
      <c r="CV4" s="76"/>
      <c r="CW4" s="76"/>
      <c r="CX4" s="76" t="s">
        <v>62</v>
      </c>
      <c r="CY4" s="76"/>
      <c r="CZ4" s="76"/>
      <c r="DA4" s="76"/>
      <c r="DB4" s="76"/>
      <c r="DC4" s="76"/>
      <c r="DD4" s="76"/>
      <c r="DE4" s="76"/>
      <c r="DF4" s="76"/>
      <c r="DG4" s="76"/>
      <c r="DH4" s="76"/>
      <c r="DI4" s="76" t="s">
        <v>63</v>
      </c>
      <c r="DJ4" s="76"/>
      <c r="DK4" s="76"/>
      <c r="DL4" s="76"/>
      <c r="DM4" s="76"/>
      <c r="DN4" s="76"/>
      <c r="DO4" s="76"/>
      <c r="DP4" s="76"/>
      <c r="DQ4" s="76"/>
      <c r="DR4" s="76"/>
      <c r="DS4" s="76"/>
      <c r="DT4" s="76" t="s">
        <v>64</v>
      </c>
      <c r="DU4" s="76"/>
      <c r="DV4" s="76"/>
      <c r="DW4" s="76"/>
      <c r="DX4" s="76"/>
      <c r="DY4" s="76"/>
      <c r="DZ4" s="76"/>
      <c r="EA4" s="76"/>
      <c r="EB4" s="76"/>
      <c r="EC4" s="76"/>
      <c r="ED4" s="76"/>
      <c r="EE4" s="76" t="s">
        <v>65</v>
      </c>
      <c r="EF4" s="76"/>
      <c r="EG4" s="76"/>
      <c r="EH4" s="76"/>
      <c r="EI4" s="76"/>
      <c r="EJ4" s="76"/>
      <c r="EK4" s="76"/>
      <c r="EL4" s="76"/>
      <c r="EM4" s="76"/>
      <c r="EN4" s="76"/>
      <c r="EO4" s="76"/>
    </row>
    <row r="5" spans="1:148" x14ac:dyDescent="0.15">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15">
      <c r="A6" s="28" t="s">
        <v>94</v>
      </c>
      <c r="B6" s="33">
        <f>B7</f>
        <v>2019</v>
      </c>
      <c r="C6" s="33">
        <f t="shared" ref="C6:X6" si="3">C7</f>
        <v>152064</v>
      </c>
      <c r="D6" s="33">
        <f t="shared" si="3"/>
        <v>46</v>
      </c>
      <c r="E6" s="33">
        <f t="shared" si="3"/>
        <v>17</v>
      </c>
      <c r="F6" s="33">
        <f t="shared" si="3"/>
        <v>1</v>
      </c>
      <c r="G6" s="33">
        <f t="shared" si="3"/>
        <v>0</v>
      </c>
      <c r="H6" s="33" t="str">
        <f t="shared" si="3"/>
        <v>新潟県　新発田市</v>
      </c>
      <c r="I6" s="33" t="str">
        <f t="shared" si="3"/>
        <v>法適用</v>
      </c>
      <c r="J6" s="33" t="str">
        <f t="shared" si="3"/>
        <v>下水道事業</v>
      </c>
      <c r="K6" s="33" t="str">
        <f t="shared" si="3"/>
        <v>公共下水道</v>
      </c>
      <c r="L6" s="33" t="str">
        <f t="shared" si="3"/>
        <v>Bd2</v>
      </c>
      <c r="M6" s="33" t="str">
        <f t="shared" si="3"/>
        <v>非設置</v>
      </c>
      <c r="N6" s="34" t="str">
        <f t="shared" si="3"/>
        <v>-</v>
      </c>
      <c r="O6" s="34">
        <f t="shared" si="3"/>
        <v>42.56</v>
      </c>
      <c r="P6" s="34">
        <f t="shared" si="3"/>
        <v>49.39</v>
      </c>
      <c r="Q6" s="34">
        <f t="shared" si="3"/>
        <v>97.24</v>
      </c>
      <c r="R6" s="34">
        <f t="shared" si="3"/>
        <v>3168</v>
      </c>
      <c r="S6" s="34">
        <f t="shared" si="3"/>
        <v>97032</v>
      </c>
      <c r="T6" s="34">
        <f t="shared" si="3"/>
        <v>533.11</v>
      </c>
      <c r="U6" s="34">
        <f t="shared" si="3"/>
        <v>182.01</v>
      </c>
      <c r="V6" s="34">
        <f t="shared" si="3"/>
        <v>47722</v>
      </c>
      <c r="W6" s="34">
        <f t="shared" si="3"/>
        <v>12.85</v>
      </c>
      <c r="X6" s="34">
        <f t="shared" si="3"/>
        <v>3713.77</v>
      </c>
      <c r="Y6" s="35" t="str">
        <f>IF(Y7="",NA(),Y7)</f>
        <v>-</v>
      </c>
      <c r="Z6" s="35" t="str">
        <f t="shared" ref="Z6:AH6" si="4">IF(Z7="",NA(),Z7)</f>
        <v>-</v>
      </c>
      <c r="AA6" s="35" t="str">
        <f t="shared" si="4"/>
        <v>-</v>
      </c>
      <c r="AB6" s="35" t="str">
        <f t="shared" si="4"/>
        <v>-</v>
      </c>
      <c r="AC6" s="35">
        <f t="shared" si="4"/>
        <v>99.89</v>
      </c>
      <c r="AD6" s="35" t="str">
        <f t="shared" si="4"/>
        <v>-</v>
      </c>
      <c r="AE6" s="35" t="str">
        <f t="shared" si="4"/>
        <v>-</v>
      </c>
      <c r="AF6" s="35" t="str">
        <f t="shared" si="4"/>
        <v>-</v>
      </c>
      <c r="AG6" s="35" t="str">
        <f t="shared" si="4"/>
        <v>-</v>
      </c>
      <c r="AH6" s="35">
        <f t="shared" si="4"/>
        <v>107.15</v>
      </c>
      <c r="AI6" s="34" t="str">
        <f>IF(AI7="","",IF(AI7="-","【-】","【"&amp;SUBSTITUTE(TEXT(AI7,"#,##0.00"),"-","△")&amp;"】"))</f>
        <v>【108.07】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15.68</v>
      </c>
      <c r="AT6" s="34" t="str">
        <f>IF(AT7="","",IF(AT7="-","【-】","【"&amp;SUBSTITUTE(TEXT(AT7,"#,##0.00"),"-","△")&amp;"】"))</f>
        <v>【3.09】</v>
      </c>
      <c r="AU6" s="35" t="str">
        <f>IF(AU7="",NA(),AU7)</f>
        <v>-</v>
      </c>
      <c r="AV6" s="35" t="str">
        <f t="shared" ref="AV6:BD6" si="6">IF(AV7="",NA(),AV7)</f>
        <v>-</v>
      </c>
      <c r="AW6" s="35" t="str">
        <f t="shared" si="6"/>
        <v>-</v>
      </c>
      <c r="AX6" s="35" t="str">
        <f t="shared" si="6"/>
        <v>-</v>
      </c>
      <c r="AY6" s="35">
        <f t="shared" si="6"/>
        <v>38.450000000000003</v>
      </c>
      <c r="AZ6" s="35" t="str">
        <f t="shared" si="6"/>
        <v>-</v>
      </c>
      <c r="BA6" s="35" t="str">
        <f t="shared" si="6"/>
        <v>-</v>
      </c>
      <c r="BB6" s="35" t="str">
        <f t="shared" si="6"/>
        <v>-</v>
      </c>
      <c r="BC6" s="35" t="str">
        <f t="shared" si="6"/>
        <v>-</v>
      </c>
      <c r="BD6" s="35">
        <f t="shared" si="6"/>
        <v>46.82</v>
      </c>
      <c r="BE6" s="34" t="str">
        <f>IF(BE7="","",IF(BE7="-","【-】","【"&amp;SUBSTITUTE(TEXT(BE7,"#,##0.00"),"-","△")&amp;"】"))</f>
        <v>【69.54】</v>
      </c>
      <c r="BF6" s="35" t="str">
        <f>IF(BF7="",NA(),BF7)</f>
        <v>-</v>
      </c>
      <c r="BG6" s="35" t="str">
        <f t="shared" ref="BG6:BO6" si="7">IF(BG7="",NA(),BG7)</f>
        <v>-</v>
      </c>
      <c r="BH6" s="35" t="str">
        <f t="shared" si="7"/>
        <v>-</v>
      </c>
      <c r="BI6" s="35" t="str">
        <f t="shared" si="7"/>
        <v>-</v>
      </c>
      <c r="BJ6" s="35">
        <f t="shared" si="7"/>
        <v>3352.2</v>
      </c>
      <c r="BK6" s="35" t="str">
        <f t="shared" si="7"/>
        <v>-</v>
      </c>
      <c r="BL6" s="35" t="str">
        <f t="shared" si="7"/>
        <v>-</v>
      </c>
      <c r="BM6" s="35" t="str">
        <f t="shared" si="7"/>
        <v>-</v>
      </c>
      <c r="BN6" s="35" t="str">
        <f t="shared" si="7"/>
        <v>-</v>
      </c>
      <c r="BO6" s="35">
        <f t="shared" si="7"/>
        <v>1028.05</v>
      </c>
      <c r="BP6" s="34" t="str">
        <f>IF(BP7="","",IF(BP7="-","【-】","【"&amp;SUBSTITUTE(TEXT(BP7,"#,##0.00"),"-","△")&amp;"】"))</f>
        <v>【682.51】</v>
      </c>
      <c r="BQ6" s="35" t="str">
        <f>IF(BQ7="",NA(),BQ7)</f>
        <v>-</v>
      </c>
      <c r="BR6" s="35" t="str">
        <f t="shared" ref="BR6:BZ6" si="8">IF(BR7="",NA(),BR7)</f>
        <v>-</v>
      </c>
      <c r="BS6" s="35" t="str">
        <f t="shared" si="8"/>
        <v>-</v>
      </c>
      <c r="BT6" s="35" t="str">
        <f t="shared" si="8"/>
        <v>-</v>
      </c>
      <c r="BU6" s="35">
        <f t="shared" si="8"/>
        <v>99</v>
      </c>
      <c r="BV6" s="35" t="str">
        <f t="shared" si="8"/>
        <v>-</v>
      </c>
      <c r="BW6" s="35" t="str">
        <f t="shared" si="8"/>
        <v>-</v>
      </c>
      <c r="BX6" s="35" t="str">
        <f t="shared" si="8"/>
        <v>-</v>
      </c>
      <c r="BY6" s="35" t="str">
        <f t="shared" si="8"/>
        <v>-</v>
      </c>
      <c r="BZ6" s="35">
        <f t="shared" si="8"/>
        <v>94.73</v>
      </c>
      <c r="CA6" s="34" t="str">
        <f>IF(CA7="","",IF(CA7="-","【-】","【"&amp;SUBSTITUTE(TEXT(CA7,"#,##0.00"),"-","△")&amp;"】"))</f>
        <v>【100.34】</v>
      </c>
      <c r="CB6" s="35" t="str">
        <f>IF(CB7="",NA(),CB7)</f>
        <v>-</v>
      </c>
      <c r="CC6" s="35" t="str">
        <f t="shared" ref="CC6:CK6" si="9">IF(CC7="",NA(),CC7)</f>
        <v>-</v>
      </c>
      <c r="CD6" s="35" t="str">
        <f t="shared" si="9"/>
        <v>-</v>
      </c>
      <c r="CE6" s="35" t="str">
        <f t="shared" si="9"/>
        <v>-</v>
      </c>
      <c r="CF6" s="35">
        <f t="shared" si="9"/>
        <v>176.07</v>
      </c>
      <c r="CG6" s="35" t="str">
        <f t="shared" si="9"/>
        <v>-</v>
      </c>
      <c r="CH6" s="35" t="str">
        <f t="shared" si="9"/>
        <v>-</v>
      </c>
      <c r="CI6" s="35" t="str">
        <f t="shared" si="9"/>
        <v>-</v>
      </c>
      <c r="CJ6" s="35" t="str">
        <f t="shared" si="9"/>
        <v>-</v>
      </c>
      <c r="CK6" s="35">
        <f t="shared" si="9"/>
        <v>160.91</v>
      </c>
      <c r="CL6" s="34" t="str">
        <f>IF(CL7="","",IF(CL7="-","【-】","【"&amp;SUBSTITUTE(TEXT(CL7,"#,##0.00"),"-","△")&amp;"】"))</f>
        <v>【136.15】</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f t="shared" si="10"/>
        <v>61.4</v>
      </c>
      <c r="CW6" s="34" t="str">
        <f>IF(CW7="","",IF(CW7="-","【-】","【"&amp;SUBSTITUTE(TEXT(CW7,"#,##0.00"),"-","△")&amp;"】"))</f>
        <v>【59.64】</v>
      </c>
      <c r="CX6" s="35" t="str">
        <f>IF(CX7="",NA(),CX7)</f>
        <v>-</v>
      </c>
      <c r="CY6" s="35" t="str">
        <f t="shared" ref="CY6:DG6" si="11">IF(CY7="",NA(),CY7)</f>
        <v>-</v>
      </c>
      <c r="CZ6" s="35" t="str">
        <f t="shared" si="11"/>
        <v>-</v>
      </c>
      <c r="DA6" s="35" t="str">
        <f t="shared" si="11"/>
        <v>-</v>
      </c>
      <c r="DB6" s="35">
        <f t="shared" si="11"/>
        <v>56.08</v>
      </c>
      <c r="DC6" s="35" t="str">
        <f t="shared" si="11"/>
        <v>-</v>
      </c>
      <c r="DD6" s="35" t="str">
        <f t="shared" si="11"/>
        <v>-</v>
      </c>
      <c r="DE6" s="35" t="str">
        <f t="shared" si="11"/>
        <v>-</v>
      </c>
      <c r="DF6" s="35" t="str">
        <f t="shared" si="11"/>
        <v>-</v>
      </c>
      <c r="DG6" s="35">
        <f t="shared" si="11"/>
        <v>86.28</v>
      </c>
      <c r="DH6" s="34" t="str">
        <f>IF(DH7="","",IF(DH7="-","【-】","【"&amp;SUBSTITUTE(TEXT(DH7,"#,##0.00"),"-","△")&amp;"】"))</f>
        <v>【95.35】</v>
      </c>
      <c r="DI6" s="35" t="str">
        <f>IF(DI7="",NA(),DI7)</f>
        <v>-</v>
      </c>
      <c r="DJ6" s="35" t="str">
        <f t="shared" ref="DJ6:DR6" si="12">IF(DJ7="",NA(),DJ7)</f>
        <v>-</v>
      </c>
      <c r="DK6" s="35" t="str">
        <f t="shared" si="12"/>
        <v>-</v>
      </c>
      <c r="DL6" s="35" t="str">
        <f t="shared" si="12"/>
        <v>-</v>
      </c>
      <c r="DM6" s="35">
        <f t="shared" si="12"/>
        <v>2.29</v>
      </c>
      <c r="DN6" s="35" t="str">
        <f t="shared" si="12"/>
        <v>-</v>
      </c>
      <c r="DO6" s="35" t="str">
        <f t="shared" si="12"/>
        <v>-</v>
      </c>
      <c r="DP6" s="35" t="str">
        <f t="shared" si="12"/>
        <v>-</v>
      </c>
      <c r="DQ6" s="35" t="str">
        <f t="shared" si="12"/>
        <v>-</v>
      </c>
      <c r="DR6" s="35">
        <f t="shared" si="12"/>
        <v>17.239999999999998</v>
      </c>
      <c r="DS6" s="34" t="str">
        <f>IF(DS7="","",IF(DS7="-","【-】","【"&amp;SUBSTITUTE(TEXT(DS7,"#,##0.00"),"-","△")&amp;"】"))</f>
        <v>【38.57】</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0.11</v>
      </c>
      <c r="ED6" s="34" t="str">
        <f>IF(ED7="","",IF(ED7="-","【-】","【"&amp;SUBSTITUTE(TEXT(ED7,"#,##0.00"),"-","△")&amp;"】"))</f>
        <v>【5.90】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0.12</v>
      </c>
      <c r="EO6" s="34" t="str">
        <f>IF(EO7="","",IF(EO7="-","【-】","【"&amp;SUBSTITUTE(TEXT(EO7,"#,##0.00"),"-","△")&amp;"】"))</f>
        <v>【0.22】</v>
      </c>
    </row>
    <row r="7" spans="1:148" s="36" customFormat="1" x14ac:dyDescent="0.15">
      <c r="A7" s="28"/>
      <c r="B7" s="37">
        <v>2019</v>
      </c>
      <c r="C7" s="37">
        <v>152064</v>
      </c>
      <c r="D7" s="37">
        <v>46</v>
      </c>
      <c r="E7" s="37">
        <v>17</v>
      </c>
      <c r="F7" s="37">
        <v>1</v>
      </c>
      <c r="G7" s="37">
        <v>0</v>
      </c>
      <c r="H7" s="37" t="s">
        <v>95</v>
      </c>
      <c r="I7" s="37" t="s">
        <v>96</v>
      </c>
      <c r="J7" s="37" t="s">
        <v>97</v>
      </c>
      <c r="K7" s="37" t="s">
        <v>98</v>
      </c>
      <c r="L7" s="37" t="s">
        <v>99</v>
      </c>
      <c r="M7" s="37" t="s">
        <v>100</v>
      </c>
      <c r="N7" s="38" t="s">
        <v>101</v>
      </c>
      <c r="O7" s="38">
        <v>42.56</v>
      </c>
      <c r="P7" s="38">
        <v>49.39</v>
      </c>
      <c r="Q7" s="38">
        <v>97.24</v>
      </c>
      <c r="R7" s="38">
        <v>3168</v>
      </c>
      <c r="S7" s="38">
        <v>97032</v>
      </c>
      <c r="T7" s="38">
        <v>533.11</v>
      </c>
      <c r="U7" s="38">
        <v>182.01</v>
      </c>
      <c r="V7" s="38">
        <v>47722</v>
      </c>
      <c r="W7" s="38">
        <v>12.85</v>
      </c>
      <c r="X7" s="38">
        <v>3713.77</v>
      </c>
      <c r="Y7" s="38" t="s">
        <v>101</v>
      </c>
      <c r="Z7" s="38" t="s">
        <v>101</v>
      </c>
      <c r="AA7" s="38" t="s">
        <v>101</v>
      </c>
      <c r="AB7" s="38" t="s">
        <v>101</v>
      </c>
      <c r="AC7" s="38">
        <v>99.89</v>
      </c>
      <c r="AD7" s="38" t="s">
        <v>101</v>
      </c>
      <c r="AE7" s="38" t="s">
        <v>101</v>
      </c>
      <c r="AF7" s="38" t="s">
        <v>101</v>
      </c>
      <c r="AG7" s="38" t="s">
        <v>101</v>
      </c>
      <c r="AH7" s="38">
        <v>107.15</v>
      </c>
      <c r="AI7" s="38">
        <v>108.07</v>
      </c>
      <c r="AJ7" s="38" t="s">
        <v>101</v>
      </c>
      <c r="AK7" s="38" t="s">
        <v>101</v>
      </c>
      <c r="AL7" s="38" t="s">
        <v>101</v>
      </c>
      <c r="AM7" s="38" t="s">
        <v>101</v>
      </c>
      <c r="AN7" s="38">
        <v>0</v>
      </c>
      <c r="AO7" s="38" t="s">
        <v>101</v>
      </c>
      <c r="AP7" s="38" t="s">
        <v>101</v>
      </c>
      <c r="AQ7" s="38" t="s">
        <v>101</v>
      </c>
      <c r="AR7" s="38" t="s">
        <v>101</v>
      </c>
      <c r="AS7" s="38">
        <v>15.68</v>
      </c>
      <c r="AT7" s="38">
        <v>3.09</v>
      </c>
      <c r="AU7" s="38" t="s">
        <v>101</v>
      </c>
      <c r="AV7" s="38" t="s">
        <v>101</v>
      </c>
      <c r="AW7" s="38" t="s">
        <v>101</v>
      </c>
      <c r="AX7" s="38" t="s">
        <v>101</v>
      </c>
      <c r="AY7" s="38">
        <v>38.450000000000003</v>
      </c>
      <c r="AZ7" s="38" t="s">
        <v>101</v>
      </c>
      <c r="BA7" s="38" t="s">
        <v>101</v>
      </c>
      <c r="BB7" s="38" t="s">
        <v>101</v>
      </c>
      <c r="BC7" s="38" t="s">
        <v>101</v>
      </c>
      <c r="BD7" s="38">
        <v>46.82</v>
      </c>
      <c r="BE7" s="38">
        <v>69.540000000000006</v>
      </c>
      <c r="BF7" s="38" t="s">
        <v>101</v>
      </c>
      <c r="BG7" s="38" t="s">
        <v>101</v>
      </c>
      <c r="BH7" s="38" t="s">
        <v>101</v>
      </c>
      <c r="BI7" s="38" t="s">
        <v>101</v>
      </c>
      <c r="BJ7" s="38">
        <v>3352.2</v>
      </c>
      <c r="BK7" s="38" t="s">
        <v>101</v>
      </c>
      <c r="BL7" s="38" t="s">
        <v>101</v>
      </c>
      <c r="BM7" s="38" t="s">
        <v>101</v>
      </c>
      <c r="BN7" s="38" t="s">
        <v>101</v>
      </c>
      <c r="BO7" s="38">
        <v>1028.05</v>
      </c>
      <c r="BP7" s="38">
        <v>682.51</v>
      </c>
      <c r="BQ7" s="38" t="s">
        <v>101</v>
      </c>
      <c r="BR7" s="38" t="s">
        <v>101</v>
      </c>
      <c r="BS7" s="38" t="s">
        <v>101</v>
      </c>
      <c r="BT7" s="38" t="s">
        <v>101</v>
      </c>
      <c r="BU7" s="38">
        <v>99</v>
      </c>
      <c r="BV7" s="38" t="s">
        <v>101</v>
      </c>
      <c r="BW7" s="38" t="s">
        <v>101</v>
      </c>
      <c r="BX7" s="38" t="s">
        <v>101</v>
      </c>
      <c r="BY7" s="38" t="s">
        <v>101</v>
      </c>
      <c r="BZ7" s="38">
        <v>94.73</v>
      </c>
      <c r="CA7" s="38">
        <v>100.34</v>
      </c>
      <c r="CB7" s="38" t="s">
        <v>101</v>
      </c>
      <c r="CC7" s="38" t="s">
        <v>101</v>
      </c>
      <c r="CD7" s="38" t="s">
        <v>101</v>
      </c>
      <c r="CE7" s="38" t="s">
        <v>101</v>
      </c>
      <c r="CF7" s="38">
        <v>176.07</v>
      </c>
      <c r="CG7" s="38" t="s">
        <v>101</v>
      </c>
      <c r="CH7" s="38" t="s">
        <v>101</v>
      </c>
      <c r="CI7" s="38" t="s">
        <v>101</v>
      </c>
      <c r="CJ7" s="38" t="s">
        <v>101</v>
      </c>
      <c r="CK7" s="38">
        <v>160.91</v>
      </c>
      <c r="CL7" s="38">
        <v>136.15</v>
      </c>
      <c r="CM7" s="38" t="s">
        <v>101</v>
      </c>
      <c r="CN7" s="38" t="s">
        <v>101</v>
      </c>
      <c r="CO7" s="38" t="s">
        <v>101</v>
      </c>
      <c r="CP7" s="38" t="s">
        <v>101</v>
      </c>
      <c r="CQ7" s="38" t="s">
        <v>101</v>
      </c>
      <c r="CR7" s="38" t="s">
        <v>101</v>
      </c>
      <c r="CS7" s="38" t="s">
        <v>101</v>
      </c>
      <c r="CT7" s="38" t="s">
        <v>101</v>
      </c>
      <c r="CU7" s="38" t="s">
        <v>101</v>
      </c>
      <c r="CV7" s="38">
        <v>61.4</v>
      </c>
      <c r="CW7" s="38">
        <v>59.64</v>
      </c>
      <c r="CX7" s="38" t="s">
        <v>101</v>
      </c>
      <c r="CY7" s="38" t="s">
        <v>101</v>
      </c>
      <c r="CZ7" s="38" t="s">
        <v>101</v>
      </c>
      <c r="DA7" s="38" t="s">
        <v>101</v>
      </c>
      <c r="DB7" s="38">
        <v>56.08</v>
      </c>
      <c r="DC7" s="38" t="s">
        <v>101</v>
      </c>
      <c r="DD7" s="38" t="s">
        <v>101</v>
      </c>
      <c r="DE7" s="38" t="s">
        <v>101</v>
      </c>
      <c r="DF7" s="38" t="s">
        <v>101</v>
      </c>
      <c r="DG7" s="38">
        <v>86.28</v>
      </c>
      <c r="DH7" s="38">
        <v>95.35</v>
      </c>
      <c r="DI7" s="38" t="s">
        <v>101</v>
      </c>
      <c r="DJ7" s="38" t="s">
        <v>101</v>
      </c>
      <c r="DK7" s="38" t="s">
        <v>101</v>
      </c>
      <c r="DL7" s="38" t="s">
        <v>101</v>
      </c>
      <c r="DM7" s="38">
        <v>2.29</v>
      </c>
      <c r="DN7" s="38" t="s">
        <v>101</v>
      </c>
      <c r="DO7" s="38" t="s">
        <v>101</v>
      </c>
      <c r="DP7" s="38" t="s">
        <v>101</v>
      </c>
      <c r="DQ7" s="38" t="s">
        <v>101</v>
      </c>
      <c r="DR7" s="38">
        <v>17.239999999999998</v>
      </c>
      <c r="DS7" s="38">
        <v>38.57</v>
      </c>
      <c r="DT7" s="38" t="s">
        <v>101</v>
      </c>
      <c r="DU7" s="38" t="s">
        <v>101</v>
      </c>
      <c r="DV7" s="38" t="s">
        <v>101</v>
      </c>
      <c r="DW7" s="38" t="s">
        <v>101</v>
      </c>
      <c r="DX7" s="38">
        <v>0</v>
      </c>
      <c r="DY7" s="38" t="s">
        <v>101</v>
      </c>
      <c r="DZ7" s="38" t="s">
        <v>101</v>
      </c>
      <c r="EA7" s="38" t="s">
        <v>101</v>
      </c>
      <c r="EB7" s="38" t="s">
        <v>101</v>
      </c>
      <c r="EC7" s="38">
        <v>0.11</v>
      </c>
      <c r="ED7" s="38">
        <v>5.9</v>
      </c>
      <c r="EE7" s="38" t="s">
        <v>101</v>
      </c>
      <c r="EF7" s="38" t="s">
        <v>101</v>
      </c>
      <c r="EG7" s="38" t="s">
        <v>101</v>
      </c>
      <c r="EH7" s="38" t="s">
        <v>101</v>
      </c>
      <c r="EI7" s="38">
        <v>0</v>
      </c>
      <c r="EJ7" s="38" t="s">
        <v>101</v>
      </c>
      <c r="EK7" s="38" t="s">
        <v>101</v>
      </c>
      <c r="EL7" s="38" t="s">
        <v>101</v>
      </c>
      <c r="EM7" s="38" t="s">
        <v>101</v>
      </c>
      <c r="EN7" s="38">
        <v>0.12</v>
      </c>
      <c r="EO7" s="38">
        <v>0.22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107</v>
      </c>
    </row>
    <row r="12" spans="1:148" x14ac:dyDescent="0.15">
      <c r="B12">
        <v>1</v>
      </c>
      <c r="C12">
        <v>1</v>
      </c>
      <c r="D12">
        <v>1</v>
      </c>
      <c r="E12">
        <v>1</v>
      </c>
      <c r="F12">
        <v>1</v>
      </c>
      <c r="G12" t="s">
        <v>108</v>
      </c>
    </row>
    <row r="13" spans="1:148" x14ac:dyDescent="0.15">
      <c r="B13" t="s">
        <v>109</v>
      </c>
      <c r="C13" t="s">
        <v>110</v>
      </c>
      <c r="D13" t="s">
        <v>110</v>
      </c>
      <c r="E13" t="s">
        <v>109</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新発田市</cp:lastModifiedBy>
  <cp:lastPrinted>2021-02-19T00:39:47Z</cp:lastPrinted>
  <dcterms:created xsi:type="dcterms:W3CDTF">2020-12-04T02:26:05Z</dcterms:created>
  <dcterms:modified xsi:type="dcterms:W3CDTF">2021-02-19T00:39:49Z</dcterms:modified>
  <cp:category/>
</cp:coreProperties>
</file>