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R02財務共通\0208財政運営\200870公営企業・第3セクター\公営企業\210113_公営企業に係る経営比較分析表(令和元年度)の分析等について\06 県再提出\0215_下水道\"/>
    </mc:Choice>
  </mc:AlternateContent>
  <workbookProtection workbookAlgorithmName="SHA-512" workbookHashValue="cuQduRIVo6TTuHVAL/C2ELBZHoZjzu6TLwfp/JcNWKxsvEttM2/G9m/clj3ygocSto6dV1RlMz9Os2OnLSoA5Q==" workbookSaltValue="R4gtrx+LOqHj1cj6f/u1q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I10" i="4"/>
  <c r="B10" i="4"/>
  <c r="AL8" i="4"/>
  <c r="P8" i="4"/>
  <c r="I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<sst xmlns="http://schemas.openxmlformats.org/spreadsheetml/2006/main" count="319" uniqueCount="116">
  <si>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</si>
  <si>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</si>
  <si>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</si>
  <si>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</si>
  <si>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</si>
  <si>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</si>
  <si>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</si>
  <si>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</si>
  <si>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</si>
  <si>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</si>
  <si>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</si>
  <si>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</si>
  <si>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</si>
  <si>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</si>
  <si>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</si>
  <si>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</si>
  <si>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</si>
  <si>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</si>
  <si>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</si>
  <si>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</si>
  <si>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</si>
  <si>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</si>
  <si>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</si>
  <si>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</si>
  <si>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</si>
  <si>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</si>
  <si>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</si>
  <si>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</si>
  <si>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</si>
  <si>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</si>
  <si>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</si>
  <si>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</si>
  <si>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</si>
  <si>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</si>
  <si>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</si>
  <si>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</si>
  <si>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</si>
  <si>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</si>
  <si>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</si>
  <si>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</si>
  <si>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</si>
  <si>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</si>
  <si>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</si>
  <si>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</si>
  <si>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</si>
  <si>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</si>
  <si>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</si>
  <si>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</si>
  <si>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</si>
  <si>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</si>
  <si>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</si>
  <si>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</si>
  <si>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</si>
  <si>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</si>
  <si>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</si>
  <si>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</si>
  <si>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</si>
  <si>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</si>
  <si>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</si>
  <si>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</si>
  <si>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</si>
  <si>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</si>
  <si>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</si>
  <si>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</si>
  <si>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</si>
  <si>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</si>
  <si>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</si>
  <si>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</si>
  <si>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</si>
  <si>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</si>
  <si>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</si>
  <si>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</si>
  <si>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</si>
  <si>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</si>
  <si>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</si>
  <si>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</si>
  <si>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</si>
  <si>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</si>
  <si>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</si>
  <si>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</si>
  <si>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</si>
  <si>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</si>
  <si>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</si>
  <si>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</si>
  <si>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</si>
  <si>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</si>
  <si>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</si>
  <si>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</si>
  <si>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</si>
  <si>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</si>
  <si>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</si>
  <si>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</si>
  <si>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</si>
  <si>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</si>
  <si>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</si>
  <si>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</si>
  <si>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</si>
  <si>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</si>
  <si>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</si>
  <si>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</si>
  <si>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</si>
  <si>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</si>
  <si>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</si>
  <si>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</si>
  <si>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</si>
  <si>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</si>
  <si>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</si>
  <si>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</si>
  <si>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</si>
  <si>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</si>
  <si>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</si>
  <si>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</si>
  <si>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</si>
  <si>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令和元年度は、地方公営企業法を一部適用して公営企業会計をスタートさせた初年度となります。
　増大する改築需要に対応するため、平成26年度に農業集落排水施設最適整備構想を策定しました。存続する処理場等では、修繕・改築を平準化することで施設の長寿命化を図りながら、経営の安定化を目指しています。
　また、接続促進員が、接続率の低い地区を重点的に個別訪問し、地域の協力を得ながら未接続世帯の解消、接続率の向上を図っています。
　これらの対応により、「経常収支比率」「経費回収率」「汚水処理原価」「施設利用率」の改善及び将来の管渠更新等に向けた資金の確保を目指します。
　「経費回収率」については、人口減少が進んでいることや、農業集落排水事業の「汚水処理原価」が公共下水道事業に比べて高いにもかかわらず、使用料が公共下水道事業より低い設定になっていることから、公共・農排を含めた全体的な使用料体系のあり方の検証が今後の課題となっています。</t>
    <rPh sb="275" eb="277">
      <t>メザ</t>
    </rPh>
    <phoneticPr fontId="4"/>
  </si>
  <si>
    <t>【経常収支比率】農排施設の公共接続により総費用及び地方債償還金も減少しましたが、使用料収入も1億円を割り込むほど減少していることから100%を下回り、類似団体と比べても低い状況です。
【累積欠損金比率】累積欠損金が無いため0％となっています。
【流動比率】企業債償還金が主たる流動負債になりますが、流動負債に比べ現金預金や未収金などが非常に少ないことから、類似団体と比べてもかなり低い状況で、接続率を向上させることで構造改善を図る必要があります。
【経費回収率】農排施設の公共接続により使用料収入が減少しましたが、修繕費や地方債償還金も減少しており、類似団体との比較においては平均を上回っています。ただし100%をを切っていることから、長期継続契約の採用等により経費の削減を図ることで、改善に取り組む必要があります。
【汚水処理原価】類似団体より低い状況となっていますが、引き続き経費削減の取組を継続していきます。
【施設利用率】農排施設の公共接続を順次行っており、類似団体との比較では、わずかに高い水準となっています。
【水洗化率】類似団体よりも僅かに高いですが、今後も地域の協力も得ながら、更なる水洗化率の向上を図る必要があります。</t>
    <rPh sb="8" eb="9">
      <t>ノウ</t>
    </rPh>
    <rPh sb="9" eb="10">
      <t>ハイ</t>
    </rPh>
    <rPh sb="10" eb="12">
      <t>シセツ</t>
    </rPh>
    <rPh sb="13" eb="15">
      <t>コウキョウ</t>
    </rPh>
    <rPh sb="15" eb="17">
      <t>セツゾク</t>
    </rPh>
    <rPh sb="50" eb="51">
      <t>ワ</t>
    </rPh>
    <rPh sb="52" eb="53">
      <t>コ</t>
    </rPh>
    <rPh sb="56" eb="58">
      <t>ゲンショウ</t>
    </rPh>
    <rPh sb="71" eb="73">
      <t>シタマワ</t>
    </rPh>
    <rPh sb="84" eb="85">
      <t>ヒク</t>
    </rPh>
    <rPh sb="151" eb="152">
      <t>クラ</t>
    </rPh>
    <rPh sb="158" eb="161">
      <t>ミシュウキン</t>
    </rPh>
    <rPh sb="164" eb="166">
      <t>ヒジョウ</t>
    </rPh>
    <rPh sb="167" eb="168">
      <t>スク</t>
    </rPh>
    <rPh sb="187" eb="188">
      <t>ヒク</t>
    </rPh>
    <rPh sb="205" eb="207">
      <t>コウゾウ</t>
    </rPh>
    <rPh sb="288" eb="290">
      <t>ウワマワ</t>
    </rPh>
    <rPh sb="436" eb="438">
      <t>ヒカク</t>
    </rPh>
    <rPh sb="471" eb="472">
      <t>ワズ</t>
    </rPh>
    <rPh sb="474" eb="475">
      <t>タカ</t>
    </rPh>
    <phoneticPr fontId="4"/>
  </si>
  <si>
    <t>　処理場について、施設が老朽化した大島地区の処理場を平成24年度に廃止し、公共下水道に接続しました。
　管渠については、米倉地区が昭和61年から工事に着手しており、管渠の法定耐用年数は50年とされているため、令和18年頃に耐用年数を迎えます。現状では老朽化による問題等は見られないため、更新工事は行っておりません。
　ただし、ポンプ類、ブロワ類及び計器類については、耐用年数がそれぞれ15年、20年、10年であり、耐用年数が経過した設備もあることから、適正な管理や早期の修繕により可能な限り耐用年数を延ばすことで、設備投資の増加を抑制しています。
　なお、有形固定資産減価償却率が低い値を示していますが、これは令和元年度から公営企業会計に移行し減価償却費の累積計算を開始したことによるためです。</t>
    <rPh sb="104" eb="10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</si>
</sst>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67-4ECB-A6A1-7B84A8A7A1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E167-4ECB-A6A1-7B84A8A7A1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58.78</c:v>
                </c:pt>
              </c:numCache>
            </c:numRef>
          </c:val>
          <c:extLst>
            <c:ext xmlns:c16="http://schemas.microsoft.com/office/drawing/2014/chart" uri="{C3380CC4-5D6E-409C-BE32-E72D297353CC}">
              <c16:uniqueId val="{00000000-2244-480E-A533-E22DC3ACAF4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54.06</c:v>
                </c:pt>
              </c:numCache>
            </c:numRef>
          </c:val>
          <c:smooth val="0"/>
          <c:extLst>
            <c:ext xmlns:c16="http://schemas.microsoft.com/office/drawing/2014/chart" uri="{C3380CC4-5D6E-409C-BE32-E72D297353CC}">
              <c16:uniqueId val="{00000001-2244-480E-A533-E22DC3ACAF4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87.94</c:v>
                </c:pt>
              </c:numCache>
            </c:numRef>
          </c:val>
          <c:extLst>
            <c:ext xmlns:c16="http://schemas.microsoft.com/office/drawing/2014/chart" uri="{C3380CC4-5D6E-409C-BE32-E72D297353CC}">
              <c16:uniqueId val="{00000000-9712-47C3-A5C1-DB56344C46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9712-47C3-A5C1-DB56344C46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95.57</c:v>
                </c:pt>
              </c:numCache>
            </c:numRef>
          </c:val>
          <c:extLst>
            <c:ext xmlns:c16="http://schemas.microsoft.com/office/drawing/2014/chart" uri="{C3380CC4-5D6E-409C-BE32-E72D297353CC}">
              <c16:uniqueId val="{00000000-9FA5-47D3-9FDF-24EF9EFD9C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9FA5-47D3-9FDF-24EF9EFD9C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7821-45DA-9653-56AAEBE99B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28.19</c:v>
                </c:pt>
              </c:numCache>
            </c:numRef>
          </c:val>
          <c:smooth val="0"/>
          <c:extLst>
            <c:ext xmlns:c16="http://schemas.microsoft.com/office/drawing/2014/chart" uri="{C3380CC4-5D6E-409C-BE32-E72D297353CC}">
              <c16:uniqueId val="{00000001-7821-45DA-9653-56AAEBE99B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C0-4730-BA16-1FA136603B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6C0-4730-BA16-1FA136603B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015-4924-A618-B3D32221CAA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127.98</c:v>
                </c:pt>
              </c:numCache>
            </c:numRef>
          </c:val>
          <c:smooth val="0"/>
          <c:extLst>
            <c:ext xmlns:c16="http://schemas.microsoft.com/office/drawing/2014/chart" uri="{C3380CC4-5D6E-409C-BE32-E72D297353CC}">
              <c16:uniqueId val="{00000001-0015-4924-A618-B3D32221CAA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8.7899999999999991</c:v>
                </c:pt>
              </c:numCache>
            </c:numRef>
          </c:val>
          <c:extLst>
            <c:ext xmlns:c16="http://schemas.microsoft.com/office/drawing/2014/chart" uri="{C3380CC4-5D6E-409C-BE32-E72D297353CC}">
              <c16:uniqueId val="{00000000-2B03-4B83-8D76-F30EE63653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44.14</c:v>
                </c:pt>
              </c:numCache>
            </c:numRef>
          </c:val>
          <c:smooth val="0"/>
          <c:extLst>
            <c:ext xmlns:c16="http://schemas.microsoft.com/office/drawing/2014/chart" uri="{C3380CC4-5D6E-409C-BE32-E72D297353CC}">
              <c16:uniqueId val="{00000001-2B03-4B83-8D76-F30EE63653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C3D-483D-8E61-033E3C7AF7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654.71</c:v>
                </c:pt>
              </c:numCache>
            </c:numRef>
          </c:val>
          <c:smooth val="0"/>
          <c:extLst>
            <c:ext xmlns:c16="http://schemas.microsoft.com/office/drawing/2014/chart" uri="{C3380CC4-5D6E-409C-BE32-E72D297353CC}">
              <c16:uniqueId val="{00000001-EC3D-483D-8E61-033E3C7AF7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76.739999999999995</c:v>
                </c:pt>
              </c:numCache>
            </c:numRef>
          </c:val>
          <c:extLst>
            <c:ext xmlns:c16="http://schemas.microsoft.com/office/drawing/2014/chart" uri="{C3380CC4-5D6E-409C-BE32-E72D297353CC}">
              <c16:uniqueId val="{00000000-4E6F-4A5C-83B8-B45E26273A3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65.37</c:v>
                </c:pt>
              </c:numCache>
            </c:numRef>
          </c:val>
          <c:smooth val="0"/>
          <c:extLst>
            <c:ext xmlns:c16="http://schemas.microsoft.com/office/drawing/2014/chart" uri="{C3380CC4-5D6E-409C-BE32-E72D297353CC}">
              <c16:uniqueId val="{00000001-4E6F-4A5C-83B8-B45E26273A3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163.29</c:v>
                </c:pt>
              </c:numCache>
            </c:numRef>
          </c:val>
          <c:extLst>
            <c:ext xmlns:c16="http://schemas.microsoft.com/office/drawing/2014/chart" uri="{C3380CC4-5D6E-409C-BE32-E72D297353CC}">
              <c16:uniqueId val="{00000000-C9B1-479C-915A-52B8CD9C23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228.99</c:v>
                </c:pt>
              </c:numCache>
            </c:numRef>
          </c:val>
          <c:smooth val="0"/>
          <c:extLst>
            <c:ext xmlns:c16="http://schemas.microsoft.com/office/drawing/2014/chart" uri="{C3380CC4-5D6E-409C-BE32-E72D297353CC}">
              <c16:uniqueId val="{00000001-C9B1-479C-915A-52B8CD9C23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0"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新潟県　新発田市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97032</v>
      </c>
      <c r="AM8" s="75"/>
      <c r="AN8" s="75"/>
      <c r="AO8" s="75"/>
      <c r="AP8" s="75"/>
      <c r="AQ8" s="75"/>
      <c r="AR8" s="75"/>
      <c r="AS8" s="75"/>
      <c r="AT8" s="74">
        <f>データ!T6</f>
        <v>533.11</v>
      </c>
      <c r="AU8" s="74"/>
      <c r="AV8" s="74"/>
      <c r="AW8" s="74"/>
      <c r="AX8" s="74"/>
      <c r="AY8" s="74"/>
      <c r="AZ8" s="74"/>
      <c r="BA8" s="74"/>
      <c r="BB8" s="74">
        <f>データ!U6</f>
        <v>182.01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60.38</v>
      </c>
      <c r="J10" s="74"/>
      <c r="K10" s="74"/>
      <c r="L10" s="74"/>
      <c r="M10" s="74"/>
      <c r="N10" s="74"/>
      <c r="O10" s="74"/>
      <c r="P10" s="74">
        <f>データ!P6</f>
        <v>8.85</v>
      </c>
      <c r="Q10" s="74"/>
      <c r="R10" s="74"/>
      <c r="S10" s="74"/>
      <c r="T10" s="74"/>
      <c r="U10" s="74"/>
      <c r="V10" s="74"/>
      <c r="W10" s="74">
        <f>データ!Q6</f>
        <v>90.5</v>
      </c>
      <c r="X10" s="74"/>
      <c r="Y10" s="74"/>
      <c r="Z10" s="74"/>
      <c r="AA10" s="74"/>
      <c r="AB10" s="74"/>
      <c r="AC10" s="74"/>
      <c r="AD10" s="75">
        <f>データ!R6</f>
        <v>2530</v>
      </c>
      <c r="AE10" s="75"/>
      <c r="AF10" s="75"/>
      <c r="AG10" s="75"/>
      <c r="AH10" s="75"/>
      <c r="AI10" s="75"/>
      <c r="AJ10" s="75"/>
      <c r="AK10" s="2"/>
      <c r="AL10" s="75">
        <f>データ!V6</f>
        <v>8547</v>
      </c>
      <c r="AM10" s="75"/>
      <c r="AN10" s="75"/>
      <c r="AO10" s="75"/>
      <c r="AP10" s="75"/>
      <c r="AQ10" s="75"/>
      <c r="AR10" s="75"/>
      <c r="AS10" s="75"/>
      <c r="AT10" s="74">
        <f>データ!W6</f>
        <v>5.65</v>
      </c>
      <c r="AU10" s="74"/>
      <c r="AV10" s="74"/>
      <c r="AW10" s="74"/>
      <c r="AX10" s="74"/>
      <c r="AY10" s="74"/>
      <c r="AZ10" s="74"/>
      <c r="BA10" s="74"/>
      <c r="BB10" s="74">
        <f>データ!X6</f>
        <v>1512.74</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2"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0.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6.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6.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GkQ67ZsvrlbVC7mOrwkVurP9K03j09k8mePNiHCBeOxcKJy9j8GPPFhcZmzH6+QiosV1iaoOyfcHQo+ccx/OMg==" saltValue="K3yq8JHX6x9qRJfY5Hh2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152064</v>
      </c>
      <c r="D6" s="33">
        <f t="shared" si="3"/>
        <v>46</v>
      </c>
      <c r="E6" s="33">
        <f t="shared" si="3"/>
        <v>17</v>
      </c>
      <c r="F6" s="33">
        <f t="shared" si="3"/>
        <v>5</v>
      </c>
      <c r="G6" s="33">
        <f t="shared" si="3"/>
        <v>0</v>
      </c>
      <c r="H6" s="33" t="str">
        <f t="shared" si="3"/>
        <v>新潟県　新発田市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60.38</v>
      </c>
      <c r="P6" s="34">
        <f t="shared" si="3"/>
        <v>8.85</v>
      </c>
      <c r="Q6" s="34">
        <f t="shared" si="3"/>
        <v>90.5</v>
      </c>
      <c r="R6" s="34">
        <f t="shared" si="3"/>
        <v>2530</v>
      </c>
      <c r="S6" s="34">
        <f t="shared" si="3"/>
        <v>97032</v>
      </c>
      <c r="T6" s="34">
        <f t="shared" si="3"/>
        <v>533.11</v>
      </c>
      <c r="U6" s="34">
        <f t="shared" si="3"/>
        <v>182.01</v>
      </c>
      <c r="V6" s="34">
        <f t="shared" si="3"/>
        <v>8547</v>
      </c>
      <c r="W6" s="34">
        <f t="shared" si="3"/>
        <v>5.65</v>
      </c>
      <c r="X6" s="34">
        <f t="shared" si="3"/>
        <v>1512.74</v>
      </c>
      <c r="Y6" s="35" t="str">
        <f>IF(Y7="",NA(),Y7)</f>
        <v>-</v>
      </c>
      <c r="Z6" s="35" t="str">
        <f t="shared" ref="Z6:AH6" si="4">IF(Z7="",NA(),Z7)</f>
        <v>-</v>
      </c>
      <c r="AA6" s="35" t="str">
        <f t="shared" si="4"/>
        <v>-</v>
      </c>
      <c r="AB6" s="35" t="str">
        <f t="shared" si="4"/>
        <v>-</v>
      </c>
      <c r="AC6" s="35">
        <f t="shared" si="4"/>
        <v>95.57</v>
      </c>
      <c r="AD6" s="35" t="str">
        <f t="shared" si="4"/>
        <v>-</v>
      </c>
      <c r="AE6" s="35" t="str">
        <f t="shared" si="4"/>
        <v>-</v>
      </c>
      <c r="AF6" s="35" t="str">
        <f t="shared" si="4"/>
        <v>-</v>
      </c>
      <c r="AG6" s="35" t="str">
        <f t="shared" si="4"/>
        <v>-</v>
      </c>
      <c r="AH6" s="35">
        <f t="shared" si="4"/>
        <v>101.91</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127.98</v>
      </c>
      <c r="AT6" s="34" t="str">
        <f>IF(AT7="","",IF(AT7="-","【-】","【"&amp;SUBSTITUTE(TEXT(AT7,"#,##0.00"),"-","△")&amp;"】"))</f>
        <v>【165.48】</v>
      </c>
      <c r="AU6" s="35" t="str">
        <f>IF(AU7="",NA(),AU7)</f>
        <v>-</v>
      </c>
      <c r="AV6" s="35" t="str">
        <f t="shared" ref="AV6:BD6" si="6">IF(AV7="",NA(),AV7)</f>
        <v>-</v>
      </c>
      <c r="AW6" s="35" t="str">
        <f t="shared" si="6"/>
        <v>-</v>
      </c>
      <c r="AX6" s="35" t="str">
        <f t="shared" si="6"/>
        <v>-</v>
      </c>
      <c r="AY6" s="35">
        <f t="shared" si="6"/>
        <v>8.7899999999999991</v>
      </c>
      <c r="AZ6" s="35" t="str">
        <f t="shared" si="6"/>
        <v>-</v>
      </c>
      <c r="BA6" s="35" t="str">
        <f t="shared" si="6"/>
        <v>-</v>
      </c>
      <c r="BB6" s="35" t="str">
        <f t="shared" si="6"/>
        <v>-</v>
      </c>
      <c r="BC6" s="35" t="str">
        <f t="shared" si="6"/>
        <v>-</v>
      </c>
      <c r="BD6" s="35">
        <f t="shared" si="6"/>
        <v>44.14</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654.71</v>
      </c>
      <c r="BP6" s="34" t="str">
        <f>IF(BP7="","",IF(BP7="-","【-】","【"&amp;SUBSTITUTE(TEXT(BP7,"#,##0.00"),"-","△")&amp;"】"))</f>
        <v>【765.47】</v>
      </c>
      <c r="BQ6" s="35" t="str">
        <f>IF(BQ7="",NA(),BQ7)</f>
        <v>-</v>
      </c>
      <c r="BR6" s="35" t="str">
        <f t="shared" ref="BR6:BZ6" si="8">IF(BR7="",NA(),BR7)</f>
        <v>-</v>
      </c>
      <c r="BS6" s="35" t="str">
        <f t="shared" si="8"/>
        <v>-</v>
      </c>
      <c r="BT6" s="35" t="str">
        <f t="shared" si="8"/>
        <v>-</v>
      </c>
      <c r="BU6" s="35">
        <f t="shared" si="8"/>
        <v>76.739999999999995</v>
      </c>
      <c r="BV6" s="35" t="str">
        <f t="shared" si="8"/>
        <v>-</v>
      </c>
      <c r="BW6" s="35" t="str">
        <f t="shared" si="8"/>
        <v>-</v>
      </c>
      <c r="BX6" s="35" t="str">
        <f t="shared" si="8"/>
        <v>-</v>
      </c>
      <c r="BY6" s="35" t="str">
        <f t="shared" si="8"/>
        <v>-</v>
      </c>
      <c r="BZ6" s="35">
        <f t="shared" si="8"/>
        <v>65.37</v>
      </c>
      <c r="CA6" s="34" t="str">
        <f>IF(CA7="","",IF(CA7="-","【-】","【"&amp;SUBSTITUTE(TEXT(CA7,"#,##0.00"),"-","△")&amp;"】"))</f>
        <v>【59.59】</v>
      </c>
      <c r="CB6" s="35" t="str">
        <f>IF(CB7="",NA(),CB7)</f>
        <v>-</v>
      </c>
      <c r="CC6" s="35" t="str">
        <f t="shared" ref="CC6:CK6" si="9">IF(CC7="",NA(),CC7)</f>
        <v>-</v>
      </c>
      <c r="CD6" s="35" t="str">
        <f t="shared" si="9"/>
        <v>-</v>
      </c>
      <c r="CE6" s="35" t="str">
        <f t="shared" si="9"/>
        <v>-</v>
      </c>
      <c r="CF6" s="35">
        <f t="shared" si="9"/>
        <v>163.29</v>
      </c>
      <c r="CG6" s="35" t="str">
        <f t="shared" si="9"/>
        <v>-</v>
      </c>
      <c r="CH6" s="35" t="str">
        <f t="shared" si="9"/>
        <v>-</v>
      </c>
      <c r="CI6" s="35" t="str">
        <f t="shared" si="9"/>
        <v>-</v>
      </c>
      <c r="CJ6" s="35" t="str">
        <f t="shared" si="9"/>
        <v>-</v>
      </c>
      <c r="CK6" s="35">
        <f t="shared" si="9"/>
        <v>228.99</v>
      </c>
      <c r="CL6" s="34" t="str">
        <f>IF(CL7="","",IF(CL7="-","【-】","【"&amp;SUBSTITUTE(TEXT(CL7,"#,##0.00"),"-","△")&amp;"】"))</f>
        <v>【257.86】</v>
      </c>
      <c r="CM6" s="35" t="str">
        <f>IF(CM7="",NA(),CM7)</f>
        <v>-</v>
      </c>
      <c r="CN6" s="35" t="str">
        <f t="shared" ref="CN6:CV6" si="10">IF(CN7="",NA(),CN7)</f>
        <v>-</v>
      </c>
      <c r="CO6" s="35" t="str">
        <f t="shared" si="10"/>
        <v>-</v>
      </c>
      <c r="CP6" s="35" t="str">
        <f t="shared" si="10"/>
        <v>-</v>
      </c>
      <c r="CQ6" s="35">
        <f t="shared" si="10"/>
        <v>58.78</v>
      </c>
      <c r="CR6" s="35" t="str">
        <f t="shared" si="10"/>
        <v>-</v>
      </c>
      <c r="CS6" s="35" t="str">
        <f t="shared" si="10"/>
        <v>-</v>
      </c>
      <c r="CT6" s="35" t="str">
        <f t="shared" si="10"/>
        <v>-</v>
      </c>
      <c r="CU6" s="35" t="str">
        <f t="shared" si="10"/>
        <v>-</v>
      </c>
      <c r="CV6" s="35">
        <f t="shared" si="10"/>
        <v>54.06</v>
      </c>
      <c r="CW6" s="34" t="str">
        <f>IF(CW7="","",IF(CW7="-","【-】","【"&amp;SUBSTITUTE(TEXT(CW7,"#,##0.00"),"-","△")&amp;"】"))</f>
        <v>【51.30】</v>
      </c>
      <c r="CX6" s="35" t="str">
        <f>IF(CX7="",NA(),CX7)</f>
        <v>-</v>
      </c>
      <c r="CY6" s="35" t="str">
        <f t="shared" ref="CY6:DG6" si="11">IF(CY7="",NA(),CY7)</f>
        <v>-</v>
      </c>
      <c r="CZ6" s="35" t="str">
        <f t="shared" si="11"/>
        <v>-</v>
      </c>
      <c r="DA6" s="35" t="str">
        <f t="shared" si="11"/>
        <v>-</v>
      </c>
      <c r="DB6" s="35">
        <f t="shared" si="11"/>
        <v>87.94</v>
      </c>
      <c r="DC6" s="35" t="str">
        <f t="shared" si="11"/>
        <v>-</v>
      </c>
      <c r="DD6" s="35" t="str">
        <f t="shared" si="11"/>
        <v>-</v>
      </c>
      <c r="DE6" s="35" t="str">
        <f t="shared" si="11"/>
        <v>-</v>
      </c>
      <c r="DF6" s="35" t="str">
        <f t="shared" si="11"/>
        <v>-</v>
      </c>
      <c r="DG6" s="35">
        <f t="shared" si="11"/>
        <v>90.11</v>
      </c>
      <c r="DH6" s="34" t="str">
        <f>IF(DH7="","",IF(DH7="-","【-】","【"&amp;SUBSTITUTE(TEXT(DH7,"#,##0.00"),"-","△")&amp;"】"))</f>
        <v>【86.22】</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28.19</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152064</v>
      </c>
      <c r="D7" s="37">
        <v>46</v>
      </c>
      <c r="E7" s="37">
        <v>17</v>
      </c>
      <c r="F7" s="37">
        <v>5</v>
      </c>
      <c r="G7" s="37">
        <v>0</v>
      </c>
      <c r="H7" s="37" t="s">
        <v>96</v>
      </c>
      <c r="I7" s="37" t="s">
        <v>97</v>
      </c>
      <c r="J7" s="37" t="s">
        <v>98</v>
      </c>
      <c r="K7" s="37" t="s">
        <v>99</v>
      </c>
      <c r="L7" s="37" t="s">
        <v>100</v>
      </c>
      <c r="M7" s="37" t="s">
        <v>101</v>
      </c>
      <c r="N7" s="38" t="s">
        <v>102</v>
      </c>
      <c r="O7" s="38">
        <v>60.38</v>
      </c>
      <c r="P7" s="38">
        <v>8.85</v>
      </c>
      <c r="Q7" s="38">
        <v>90.5</v>
      </c>
      <c r="R7" s="38">
        <v>2530</v>
      </c>
      <c r="S7" s="38">
        <v>97032</v>
      </c>
      <c r="T7" s="38">
        <v>533.11</v>
      </c>
      <c r="U7" s="38">
        <v>182.01</v>
      </c>
      <c r="V7" s="38">
        <v>8547</v>
      </c>
      <c r="W7" s="38">
        <v>5.65</v>
      </c>
      <c r="X7" s="38">
        <v>1512.74</v>
      </c>
      <c r="Y7" s="38" t="s">
        <v>102</v>
      </c>
      <c r="Z7" s="38" t="s">
        <v>102</v>
      </c>
      <c r="AA7" s="38" t="s">
        <v>102</v>
      </c>
      <c r="AB7" s="38" t="s">
        <v>102</v>
      </c>
      <c r="AC7" s="38">
        <v>95.57</v>
      </c>
      <c r="AD7" s="38" t="s">
        <v>102</v>
      </c>
      <c r="AE7" s="38" t="s">
        <v>102</v>
      </c>
      <c r="AF7" s="38" t="s">
        <v>102</v>
      </c>
      <c r="AG7" s="38" t="s">
        <v>102</v>
      </c>
      <c r="AH7" s="38">
        <v>101.91</v>
      </c>
      <c r="AI7" s="38">
        <v>102.97</v>
      </c>
      <c r="AJ7" s="38" t="s">
        <v>102</v>
      </c>
      <c r="AK7" s="38" t="s">
        <v>102</v>
      </c>
      <c r="AL7" s="38" t="s">
        <v>102</v>
      </c>
      <c r="AM7" s="38" t="s">
        <v>102</v>
      </c>
      <c r="AN7" s="38">
        <v>0</v>
      </c>
      <c r="AO7" s="38" t="s">
        <v>102</v>
      </c>
      <c r="AP7" s="38" t="s">
        <v>102</v>
      </c>
      <c r="AQ7" s="38" t="s">
        <v>102</v>
      </c>
      <c r="AR7" s="38" t="s">
        <v>102</v>
      </c>
      <c r="AS7" s="38">
        <v>127.98</v>
      </c>
      <c r="AT7" s="38">
        <v>165.48</v>
      </c>
      <c r="AU7" s="38" t="s">
        <v>102</v>
      </c>
      <c r="AV7" s="38" t="s">
        <v>102</v>
      </c>
      <c r="AW7" s="38" t="s">
        <v>102</v>
      </c>
      <c r="AX7" s="38" t="s">
        <v>102</v>
      </c>
      <c r="AY7" s="38">
        <v>8.7899999999999991</v>
      </c>
      <c r="AZ7" s="38" t="s">
        <v>102</v>
      </c>
      <c r="BA7" s="38" t="s">
        <v>102</v>
      </c>
      <c r="BB7" s="38" t="s">
        <v>102</v>
      </c>
      <c r="BC7" s="38" t="s">
        <v>102</v>
      </c>
      <c r="BD7" s="38">
        <v>44.14</v>
      </c>
      <c r="BE7" s="38">
        <v>33.840000000000003</v>
      </c>
      <c r="BF7" s="38" t="s">
        <v>102</v>
      </c>
      <c r="BG7" s="38" t="s">
        <v>102</v>
      </c>
      <c r="BH7" s="38" t="s">
        <v>102</v>
      </c>
      <c r="BI7" s="38" t="s">
        <v>102</v>
      </c>
      <c r="BJ7" s="38">
        <v>0</v>
      </c>
      <c r="BK7" s="38" t="s">
        <v>102</v>
      </c>
      <c r="BL7" s="38" t="s">
        <v>102</v>
      </c>
      <c r="BM7" s="38" t="s">
        <v>102</v>
      </c>
      <c r="BN7" s="38" t="s">
        <v>102</v>
      </c>
      <c r="BO7" s="38">
        <v>654.71</v>
      </c>
      <c r="BP7" s="38">
        <v>765.47</v>
      </c>
      <c r="BQ7" s="38" t="s">
        <v>102</v>
      </c>
      <c r="BR7" s="38" t="s">
        <v>102</v>
      </c>
      <c r="BS7" s="38" t="s">
        <v>102</v>
      </c>
      <c r="BT7" s="38" t="s">
        <v>102</v>
      </c>
      <c r="BU7" s="38">
        <v>76.739999999999995</v>
      </c>
      <c r="BV7" s="38" t="s">
        <v>102</v>
      </c>
      <c r="BW7" s="38" t="s">
        <v>102</v>
      </c>
      <c r="BX7" s="38" t="s">
        <v>102</v>
      </c>
      <c r="BY7" s="38" t="s">
        <v>102</v>
      </c>
      <c r="BZ7" s="38">
        <v>65.37</v>
      </c>
      <c r="CA7" s="38">
        <v>59.59</v>
      </c>
      <c r="CB7" s="38" t="s">
        <v>102</v>
      </c>
      <c r="CC7" s="38" t="s">
        <v>102</v>
      </c>
      <c r="CD7" s="38" t="s">
        <v>102</v>
      </c>
      <c r="CE7" s="38" t="s">
        <v>102</v>
      </c>
      <c r="CF7" s="38">
        <v>163.29</v>
      </c>
      <c r="CG7" s="38" t="s">
        <v>102</v>
      </c>
      <c r="CH7" s="38" t="s">
        <v>102</v>
      </c>
      <c r="CI7" s="38" t="s">
        <v>102</v>
      </c>
      <c r="CJ7" s="38" t="s">
        <v>102</v>
      </c>
      <c r="CK7" s="38">
        <v>228.99</v>
      </c>
      <c r="CL7" s="38">
        <v>257.86</v>
      </c>
      <c r="CM7" s="38" t="s">
        <v>102</v>
      </c>
      <c r="CN7" s="38" t="s">
        <v>102</v>
      </c>
      <c r="CO7" s="38" t="s">
        <v>102</v>
      </c>
      <c r="CP7" s="38" t="s">
        <v>102</v>
      </c>
      <c r="CQ7" s="38">
        <v>58.78</v>
      </c>
      <c r="CR7" s="38" t="s">
        <v>102</v>
      </c>
      <c r="CS7" s="38" t="s">
        <v>102</v>
      </c>
      <c r="CT7" s="38" t="s">
        <v>102</v>
      </c>
      <c r="CU7" s="38" t="s">
        <v>102</v>
      </c>
      <c r="CV7" s="38">
        <v>54.06</v>
      </c>
      <c r="CW7" s="38">
        <v>51.3</v>
      </c>
      <c r="CX7" s="38" t="s">
        <v>102</v>
      </c>
      <c r="CY7" s="38" t="s">
        <v>102</v>
      </c>
      <c r="CZ7" s="38" t="s">
        <v>102</v>
      </c>
      <c r="DA7" s="38" t="s">
        <v>102</v>
      </c>
      <c r="DB7" s="38">
        <v>87.94</v>
      </c>
      <c r="DC7" s="38" t="s">
        <v>102</v>
      </c>
      <c r="DD7" s="38" t="s">
        <v>102</v>
      </c>
      <c r="DE7" s="38" t="s">
        <v>102</v>
      </c>
      <c r="DF7" s="38" t="s">
        <v>102</v>
      </c>
      <c r="DG7" s="38">
        <v>90.11</v>
      </c>
      <c r="DH7" s="38">
        <v>86.22</v>
      </c>
      <c r="DI7" s="38" t="s">
        <v>102</v>
      </c>
      <c r="DJ7" s="38" t="s">
        <v>102</v>
      </c>
      <c r="DK7" s="38" t="s">
        <v>102</v>
      </c>
      <c r="DL7" s="38" t="s">
        <v>102</v>
      </c>
      <c r="DM7" s="38">
        <v>3.74</v>
      </c>
      <c r="DN7" s="38" t="s">
        <v>102</v>
      </c>
      <c r="DO7" s="38" t="s">
        <v>102</v>
      </c>
      <c r="DP7" s="38" t="s">
        <v>102</v>
      </c>
      <c r="DQ7" s="38" t="s">
        <v>102</v>
      </c>
      <c r="DR7" s="38">
        <v>28.19</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2021-02-19T00:42:38Z</cp:lastPrinted>
  <dcterms:created xsi:type="dcterms:W3CDTF">2020-12-04T02:36:05Z</dcterms:created>
  <dcterms:modified xsi:type="dcterms:W3CDTF">2021-02-19T00:42:41Z</dcterms:modified>
  <cp:category/>
</cp:coreProperties>
</file>