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batasvfl2\財務課\01財務共通\R02財務共通\0208財政運営\200870公営企業・第3セクター\公営企業\210113_公営企業に係る経営比較分析表(令和元年度)の分析等について\06 県再提出\0215_下水道\"/>
    </mc:Choice>
  </mc:AlternateContent>
  <workbookProtection workbookAlgorithmName="SHA-512" workbookHashValue="cw6UMlBMJ3feUmv1E+EryvrpfwQ4j5YYtY2nPO9DXHk1T2kowyNM8WX4v08qirUln2b8Mt/2dA5rlX9mprQxVA==" workbookSaltValue="U51TrW9vi8Ravm/AmuXF4w==" workbookSpinCount="100000" lockStructure="1"/>
  <bookViews>
    <workbookView xWindow="0" yWindow="0" windowWidth="15360" windowHeight="7635"/>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BB10" i="4" s="1"/>
  <c r="W6" i="5"/>
  <c r="V6" i="5"/>
  <c r="AL10" i="4" s="1"/>
  <c r="U6" i="5"/>
  <c r="T6" i="5"/>
  <c r="AT8" i="4" s="1"/>
  <c r="S6" i="5"/>
  <c r="R6" i="5"/>
  <c r="AD10" i="4" s="1"/>
  <c r="Q6" i="5"/>
  <c r="P6" i="5"/>
  <c r="P10" i="4" s="1"/>
  <c r="O6" i="5"/>
  <c r="I10" i="4" s="1"/>
  <c r="N6" i="5"/>
  <c r="B10" i="4" s="1"/>
  <c r="M6" i="5"/>
  <c r="AD8" i="4" s="1"/>
  <c r="L6" i="5"/>
  <c r="W8" i="4" s="1"/>
  <c r="K6" i="5"/>
  <c r="P8" i="4" s="1"/>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AT10" i="4"/>
  <c r="W10" i="4"/>
  <c r="BB8" i="4"/>
  <c r="AL8" i="4"/>
</calcChain>
</file>

<file path=xl/sharedStrings.xml><?xml version="1.0" encoding="utf-8"?>
<sst xmlns="http://schemas.openxmlformats.org/spreadsheetml/2006/main" count="319" uniqueCount="115">
  <si>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</si>
  <si>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</si>
  <si>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</si>
  <si>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</si>
  <si>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</si>
  <si>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</si>
  <si>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</si>
  <si>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</si>
  <si>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</si>
  <si>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</si>
  <si>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</si>
  <si>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</si>
  <si>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</si>
  <si>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</si>
  <si>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</si>
  <si>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</si>
  <si>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</si>
  <si>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</si>
  <si>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</si>
  <si>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</si>
  <si>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</si>
  <si>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</si>
  <si>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</si>
  <si>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</si>
  <si>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</si>
  <si>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</si>
  <si>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</si>
  <si>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</si>
  <si>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</si>
  <si>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</si>
  <si>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</si>
  <si>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</si>
  <si>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</si>
  <si>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</si>
  <si>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</si>
  <si>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</si>
  <si>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</si>
  <si>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</si>
  <si>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</si>
  <si>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</si>
  <si>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</si>
  <si>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</si>
  <si>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</si>
  <si>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</si>
  <si>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</si>
  <si>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</si>
  <si>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</si>
  <si>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</si>
  <si>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</si>
  <si>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</si>
  <si>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</si>
  <si>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</si>
  <si>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</si>
  <si>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</si>
  <si>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</si>
  <si>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</si>
  <si>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</si>
  <si>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</si>
  <si>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</si>
  <si>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</si>
  <si>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</si>
  <si>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</si>
  <si>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</si>
  <si>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</si>
  <si>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</si>
  <si>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</si>
  <si>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</si>
  <si>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</si>
  <si>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</si>
  <si>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</si>
  <si>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</si>
  <si>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</si>
  <si>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</si>
  <si>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</si>
  <si>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</si>
  <si>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</si>
  <si>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</si>
  <si>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</si>
  <si>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</si>
  <si>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</si>
  <si>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</si>
  <si>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</si>
  <si>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</si>
  <si>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</si>
  <si>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</si>
  <si>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</si>
  <si>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</si>
  <si>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</si>
  <si>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</si>
  <si>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</si>
  <si>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</si>
  <si>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</si>
  <si>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</si>
  <si>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</si>
  <si>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</si>
  <si>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</si>
  <si>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</si>
  <si>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下水道事業</t>
  </si>
  <si>
    <t>特定環境保全公共下水道</t>
  </si>
  <si>
    <t>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</si>
  <si>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</si>
  <si>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</si>
  <si>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</si>
  <si>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</si>
  <si>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</si>
  <si>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</si>
  <si>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</si>
  <si>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</si>
  <si>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</si>
  <si>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</si>
  <si>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</si>
  <si>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</si>
  <si>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令和元年度は、地方公営企業法を一部適用して公営企業会計をスタートさせた初年度となります。
　全体の傾向として、整備途上であり、処理区域の拡大に伴う増収は見込めるものの、人口減少や節水型機器の普及等の影響による減収要素も少なくないため、効率的な運営による費用の削減を行うことが必要と考えております。
　また、接続の指標となる「水洗化率」については、類似団体と比較して低い値となっています。下水道の供用開始が遅く、処理区域は毎年拡大しているものの、率の向上は鈍くなっています。職員の戸別訪問や啓発活動により着実に未接続世帯を解消することで使用料収入を確保していきます。
　公営企業会計の適用によって、より適切に経営状況が把握できるようになったことを踏まえ、引き続きコスト縮減と収入確保の対策等を検討し、経営の改善に取り組んでいきます。</t>
    <rPh sb="16" eb="18">
      <t>イチブ</t>
    </rPh>
    <rPh sb="22" eb="24">
      <t>コウエイ</t>
    </rPh>
    <rPh sb="24" eb="26">
      <t>キギョウ</t>
    </rPh>
    <rPh sb="26" eb="28">
      <t>カイケイ</t>
    </rPh>
    <rPh sb="36" eb="39">
      <t>ショネンド</t>
    </rPh>
    <rPh sb="105" eb="107">
      <t>ゲンシュウ</t>
    </rPh>
    <rPh sb="107" eb="109">
      <t>ヨウソ</t>
    </rPh>
    <rPh sb="110" eb="111">
      <t>スク</t>
    </rPh>
    <rPh sb="223" eb="224">
      <t>リツ</t>
    </rPh>
    <rPh sb="225" eb="227">
      <t>コウジョウ</t>
    </rPh>
    <rPh sb="228" eb="229">
      <t>ニブ</t>
    </rPh>
    <rPh sb="237" eb="239">
      <t>ショクイン</t>
    </rPh>
    <rPh sb="285" eb="287">
      <t>コウエイ</t>
    </rPh>
    <rPh sb="287" eb="289">
      <t>キギョウ</t>
    </rPh>
    <rPh sb="289" eb="291">
      <t>カイケイ</t>
    </rPh>
    <rPh sb="292" eb="294">
      <t>テキヨウ</t>
    </rPh>
    <rPh sb="301" eb="303">
      <t>テキセツ</t>
    </rPh>
    <rPh sb="304" eb="306">
      <t>ケイエイ</t>
    </rPh>
    <rPh sb="306" eb="308">
      <t>ジョウキョウ</t>
    </rPh>
    <rPh sb="309" eb="311">
      <t>ハアク</t>
    </rPh>
    <rPh sb="323" eb="324">
      <t>フ</t>
    </rPh>
    <rPh sb="337" eb="339">
      <t>シュウニュウ</t>
    </rPh>
    <rPh sb="339" eb="341">
      <t>カクホ</t>
    </rPh>
    <rPh sb="344" eb="345">
      <t>トウ</t>
    </rPh>
    <rPh sb="350" eb="352">
      <t>ケイエイ</t>
    </rPh>
    <phoneticPr fontId="4"/>
  </si>
  <si>
    <r>
      <t>　施設については、月岡浄化センターの更新工事を平成22年度から平成24年度に実施しました。加治川浄化センターについては平成29年にポンプ類の耐用年数（15年）を迎えたことにより機能診断を実施した結果、問題は見られませんでした。
　管渠については、昭和57年から整備を行っており、法定耐用年数は50年とされ現状では管渠の老朽化による大きな問題等は見られません。
　なお、有形固定資産減価償却率が低い値を示していますが、これは令和元年度から公営企業会計に移行し減価償却費の累積計算</t>
    </r>
    <r>
      <rPr>
        <sz val="11"/>
        <rFont val="ＭＳ ゴシック"/>
        <family val="3"/>
        <charset val="128"/>
      </rPr>
      <t>を</t>
    </r>
    <r>
      <rPr>
        <sz val="11"/>
        <color theme="1"/>
        <rFont val="ＭＳ ゴシック"/>
        <family val="3"/>
        <charset val="128"/>
      </rPr>
      <t>開始したことによるためであり、実際には、整備から相応の年数を経ていることに留意が必要です。
　今後、施設・管渠ともに、それぞれの更新時期に向けてストックマネジメントによる計画を立て、施設の長寿命化など適切な措置を講じます。</t>
    </r>
    <rPh sb="1" eb="3">
      <t>シセツ</t>
    </rPh>
    <rPh sb="9" eb="11">
      <t>ツキオカ</t>
    </rPh>
    <rPh sb="11" eb="13">
      <t>ジョウカ</t>
    </rPh>
    <rPh sb="18" eb="20">
      <t>コウシン</t>
    </rPh>
    <rPh sb="20" eb="22">
      <t>コウジ</t>
    </rPh>
    <rPh sb="23" eb="25">
      <t>ヘイセイ</t>
    </rPh>
    <rPh sb="27" eb="29">
      <t>ネンド</t>
    </rPh>
    <rPh sb="31" eb="33">
      <t>ヘイセイ</t>
    </rPh>
    <rPh sb="35" eb="37">
      <t>ネンド</t>
    </rPh>
    <rPh sb="38" eb="40">
      <t>ジッシ</t>
    </rPh>
    <rPh sb="45" eb="48">
      <t>カジカワ</t>
    </rPh>
    <rPh sb="48" eb="50">
      <t>ジョウカ</t>
    </rPh>
    <rPh sb="59" eb="61">
      <t>ヘイセイ</t>
    </rPh>
    <rPh sb="63" eb="64">
      <t>ネン</t>
    </rPh>
    <rPh sb="68" eb="69">
      <t>ルイ</t>
    </rPh>
    <rPh sb="70" eb="72">
      <t>タイヨウ</t>
    </rPh>
    <rPh sb="72" eb="74">
      <t>ネンスウ</t>
    </rPh>
    <rPh sb="77" eb="78">
      <t>ネン</t>
    </rPh>
    <rPh sb="80" eb="81">
      <t>ムカ</t>
    </rPh>
    <rPh sb="97" eb="99">
      <t>ケッカ</t>
    </rPh>
    <rPh sb="100" eb="102">
      <t>モンダイ</t>
    </rPh>
    <rPh sb="103" eb="104">
      <t>ミ</t>
    </rPh>
    <rPh sb="115" eb="117">
      <t>カンキョ</t>
    </rPh>
    <rPh sb="123" eb="125">
      <t>ショウワ</t>
    </rPh>
    <rPh sb="127" eb="128">
      <t>ネン</t>
    </rPh>
    <rPh sb="130" eb="132">
      <t>セイビ</t>
    </rPh>
    <rPh sb="133" eb="134">
      <t>オコナ</t>
    </rPh>
    <rPh sb="139" eb="141">
      <t>ホウテイ</t>
    </rPh>
    <rPh sb="141" eb="143">
      <t>タイヨウ</t>
    </rPh>
    <rPh sb="143" eb="145">
      <t>ネンスウ</t>
    </rPh>
    <rPh sb="148" eb="149">
      <t>ネン</t>
    </rPh>
    <rPh sb="152" eb="154">
      <t>ゲンジョウ</t>
    </rPh>
    <rPh sb="156" eb="158">
      <t>カンキョ</t>
    </rPh>
    <rPh sb="159" eb="162">
      <t>ロウキュウカ</t>
    </rPh>
    <rPh sb="165" eb="166">
      <t>オオ</t>
    </rPh>
    <rPh sb="168" eb="170">
      <t>モンダイ</t>
    </rPh>
    <rPh sb="170" eb="171">
      <t>トウ</t>
    </rPh>
    <rPh sb="172" eb="173">
      <t>ミ</t>
    </rPh>
    <rPh sb="263" eb="265">
      <t>ソウオウ</t>
    </rPh>
    <rPh sb="286" eb="288">
      <t>コンゴ</t>
    </rPh>
    <rPh sb="289" eb="291">
      <t>シセツ</t>
    </rPh>
    <rPh sb="292" eb="294">
      <t>カンキョ</t>
    </rPh>
    <rPh sb="303" eb="305">
      <t>コウシン</t>
    </rPh>
    <rPh sb="305" eb="307">
      <t>ジキ</t>
    </rPh>
    <rPh sb="308" eb="309">
      <t>ム</t>
    </rPh>
    <rPh sb="324" eb="326">
      <t>ケイカク</t>
    </rPh>
    <rPh sb="327" eb="328">
      <t>タ</t>
    </rPh>
    <rPh sb="330" eb="332">
      <t>シセツ</t>
    </rPh>
    <rPh sb="333" eb="337">
      <t>チョウジュミョウカ</t>
    </rPh>
    <rPh sb="339" eb="341">
      <t>テキセツ</t>
    </rPh>
    <rPh sb="342" eb="344">
      <t>ソチ</t>
    </rPh>
    <rPh sb="345" eb="346">
      <t>コウ</t>
    </rPh>
    <phoneticPr fontId="4"/>
  </si>
  <si>
    <t>【経常収支比率】100%を若干上回っており、類似団体と同程度の値です。
【累積欠損金比率】累積欠損金が無いため0%となっています。
【流動比率】1年以内に支払うべき債務と、保有する現金預金等の財源の割合を示す数値ですが、この債務には企業債も含まれ、これを新規に調達した資金を元に支払っているため、比率は100%を下回っています。
【企業債残高対事業規模比率】現在、下水道の整備を進めている段階で、その財源を企業債に依存しているため、大きな値となっています。
【経費回収率】100%を超えてはいますが、今後も費用と収入のバランスを取るよう努めます。
【汚水処理原価】類似団体より低めの状況です。
【施設利用率】類似団体より高い値となっています。整備途上であることから、今後も注視が必要です。
【水洗化率】類似団体と比較して低くなっています。当市は、下水道の供用開始が平成2年と遅く、浄化槽設置が進んでいたこと等が原因と考えられます。</t>
    <rPh sb="167" eb="169">
      <t>ゲンザイ</t>
    </rPh>
    <rPh sb="174" eb="176">
      <t>セイビ</t>
    </rPh>
    <rPh sb="236" eb="237">
      <t>ツト</t>
    </rPh>
    <rPh sb="336" eb="337">
      <t>ヒト</t>
    </rPh>
    <rPh sb="342" eb="344">
      <t>セツゾク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</si>
</sst>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CE59-4D35-858C-E9C5CB8921D7}"/>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0.36</c:v>
                </c:pt>
              </c:numCache>
            </c:numRef>
          </c:val>
          <c:smooth val="0"/>
          <c:extLst>
            <c:ext xmlns:c16="http://schemas.microsoft.com/office/drawing/2014/chart" uri="{C3380CC4-5D6E-409C-BE32-E72D297353CC}">
              <c16:uniqueId val="{00000001-CE59-4D35-858C-E9C5CB8921D7}"/>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0</c:v>
                </c:pt>
                <c:pt idx="1">
                  <c:v>0</c:v>
                </c:pt>
                <c:pt idx="2">
                  <c:v>0</c:v>
                </c:pt>
                <c:pt idx="3">
                  <c:v>0</c:v>
                </c:pt>
                <c:pt idx="4">
                  <c:v>50.66</c:v>
                </c:pt>
              </c:numCache>
            </c:numRef>
          </c:val>
          <c:extLst>
            <c:ext xmlns:c16="http://schemas.microsoft.com/office/drawing/2014/chart" uri="{C3380CC4-5D6E-409C-BE32-E72D297353CC}">
              <c16:uniqueId val="{00000000-3C8F-404A-A5AA-91D2BE66F8F5}"/>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0</c:v>
                </c:pt>
                <c:pt idx="4">
                  <c:v>42.47</c:v>
                </c:pt>
              </c:numCache>
            </c:numRef>
          </c:val>
          <c:smooth val="0"/>
          <c:extLst>
            <c:ext xmlns:c16="http://schemas.microsoft.com/office/drawing/2014/chart" uri="{C3380CC4-5D6E-409C-BE32-E72D297353CC}">
              <c16:uniqueId val="{00000001-3C8F-404A-A5AA-91D2BE66F8F5}"/>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0</c:v>
                </c:pt>
                <c:pt idx="1">
                  <c:v>0</c:v>
                </c:pt>
                <c:pt idx="2">
                  <c:v>0</c:v>
                </c:pt>
                <c:pt idx="3">
                  <c:v>0</c:v>
                </c:pt>
                <c:pt idx="4">
                  <c:v>57.73</c:v>
                </c:pt>
              </c:numCache>
            </c:numRef>
          </c:val>
          <c:extLst>
            <c:ext xmlns:c16="http://schemas.microsoft.com/office/drawing/2014/chart" uri="{C3380CC4-5D6E-409C-BE32-E72D297353CC}">
              <c16:uniqueId val="{00000000-133A-4236-B7B6-AA9B97DC579F}"/>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0</c:v>
                </c:pt>
                <c:pt idx="4">
                  <c:v>83.75</c:v>
                </c:pt>
              </c:numCache>
            </c:numRef>
          </c:val>
          <c:smooth val="0"/>
          <c:extLst>
            <c:ext xmlns:c16="http://schemas.microsoft.com/office/drawing/2014/chart" uri="{C3380CC4-5D6E-409C-BE32-E72D297353CC}">
              <c16:uniqueId val="{00000001-133A-4236-B7B6-AA9B97DC579F}"/>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0</c:v>
                </c:pt>
                <c:pt idx="1">
                  <c:v>0</c:v>
                </c:pt>
                <c:pt idx="2">
                  <c:v>0</c:v>
                </c:pt>
                <c:pt idx="3">
                  <c:v>0</c:v>
                </c:pt>
                <c:pt idx="4">
                  <c:v>102.02</c:v>
                </c:pt>
              </c:numCache>
            </c:numRef>
          </c:val>
          <c:extLst>
            <c:ext xmlns:c16="http://schemas.microsoft.com/office/drawing/2014/chart" uri="{C3380CC4-5D6E-409C-BE32-E72D297353CC}">
              <c16:uniqueId val="{00000000-CD5D-4859-B903-9E9405CD6B2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0</c:v>
                </c:pt>
                <c:pt idx="4">
                  <c:v>102.73</c:v>
                </c:pt>
              </c:numCache>
            </c:numRef>
          </c:val>
          <c:smooth val="0"/>
          <c:extLst>
            <c:ext xmlns:c16="http://schemas.microsoft.com/office/drawing/2014/chart" uri="{C3380CC4-5D6E-409C-BE32-E72D297353CC}">
              <c16:uniqueId val="{00000001-CD5D-4859-B903-9E9405CD6B2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0</c:v>
                </c:pt>
                <c:pt idx="1">
                  <c:v>0</c:v>
                </c:pt>
                <c:pt idx="2">
                  <c:v>0</c:v>
                </c:pt>
                <c:pt idx="3">
                  <c:v>0</c:v>
                </c:pt>
                <c:pt idx="4">
                  <c:v>3.26</c:v>
                </c:pt>
              </c:numCache>
            </c:numRef>
          </c:val>
          <c:extLst>
            <c:ext xmlns:c16="http://schemas.microsoft.com/office/drawing/2014/chart" uri="{C3380CC4-5D6E-409C-BE32-E72D297353CC}">
              <c16:uniqueId val="{00000000-4E9D-4F32-9784-C6B78B459F0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0</c:v>
                </c:pt>
                <c:pt idx="4">
                  <c:v>24.68</c:v>
                </c:pt>
              </c:numCache>
            </c:numRef>
          </c:val>
          <c:smooth val="0"/>
          <c:extLst>
            <c:ext xmlns:c16="http://schemas.microsoft.com/office/drawing/2014/chart" uri="{C3380CC4-5D6E-409C-BE32-E72D297353CC}">
              <c16:uniqueId val="{00000001-4E9D-4F32-9784-C6B78B459F0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8F09-4DAA-8FF3-0922DFBA8467}"/>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8.6199999999999992</c:v>
                </c:pt>
              </c:numCache>
            </c:numRef>
          </c:val>
          <c:smooth val="0"/>
          <c:extLst>
            <c:ext xmlns:c16="http://schemas.microsoft.com/office/drawing/2014/chart" uri="{C3380CC4-5D6E-409C-BE32-E72D297353CC}">
              <c16:uniqueId val="{00000001-8F09-4DAA-8FF3-0922DFBA8467}"/>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0</c:v>
                </c:pt>
                <c:pt idx="1">
                  <c:v>0</c:v>
                </c:pt>
                <c:pt idx="2">
                  <c:v>0</c:v>
                </c:pt>
                <c:pt idx="3">
                  <c:v>0</c:v>
                </c:pt>
                <c:pt idx="4" formatCode="#,##0.00;&quot;△&quot;#,##0.00">
                  <c:v>0</c:v>
                </c:pt>
              </c:numCache>
            </c:numRef>
          </c:val>
          <c:extLst>
            <c:ext xmlns:c16="http://schemas.microsoft.com/office/drawing/2014/chart" uri="{C3380CC4-5D6E-409C-BE32-E72D297353CC}">
              <c16:uniqueId val="{00000000-75D1-40CE-B7DA-D61BBED35710}"/>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0</c:v>
                </c:pt>
                <c:pt idx="4">
                  <c:v>94.97</c:v>
                </c:pt>
              </c:numCache>
            </c:numRef>
          </c:val>
          <c:smooth val="0"/>
          <c:extLst>
            <c:ext xmlns:c16="http://schemas.microsoft.com/office/drawing/2014/chart" uri="{C3380CC4-5D6E-409C-BE32-E72D297353CC}">
              <c16:uniqueId val="{00000001-75D1-40CE-B7DA-D61BBED35710}"/>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0</c:v>
                </c:pt>
                <c:pt idx="1">
                  <c:v>0</c:v>
                </c:pt>
                <c:pt idx="2">
                  <c:v>0</c:v>
                </c:pt>
                <c:pt idx="3">
                  <c:v>0</c:v>
                </c:pt>
                <c:pt idx="4">
                  <c:v>54.16</c:v>
                </c:pt>
              </c:numCache>
            </c:numRef>
          </c:val>
          <c:extLst>
            <c:ext xmlns:c16="http://schemas.microsoft.com/office/drawing/2014/chart" uri="{C3380CC4-5D6E-409C-BE32-E72D297353CC}">
              <c16:uniqueId val="{00000000-04F5-4510-A5C3-29E11E9F3C84}"/>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0</c:v>
                </c:pt>
                <c:pt idx="4">
                  <c:v>47.72</c:v>
                </c:pt>
              </c:numCache>
            </c:numRef>
          </c:val>
          <c:smooth val="0"/>
          <c:extLst>
            <c:ext xmlns:c16="http://schemas.microsoft.com/office/drawing/2014/chart" uri="{C3380CC4-5D6E-409C-BE32-E72D297353CC}">
              <c16:uniqueId val="{00000001-04F5-4510-A5C3-29E11E9F3C84}"/>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0</c:v>
                </c:pt>
                <c:pt idx="1">
                  <c:v>0</c:v>
                </c:pt>
                <c:pt idx="2">
                  <c:v>0</c:v>
                </c:pt>
                <c:pt idx="3">
                  <c:v>0</c:v>
                </c:pt>
                <c:pt idx="4">
                  <c:v>569.95000000000005</c:v>
                </c:pt>
              </c:numCache>
            </c:numRef>
          </c:val>
          <c:extLst>
            <c:ext xmlns:c16="http://schemas.microsoft.com/office/drawing/2014/chart" uri="{C3380CC4-5D6E-409C-BE32-E72D297353CC}">
              <c16:uniqueId val="{00000000-851C-4D96-962A-7FEB7F933C13}"/>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0</c:v>
                </c:pt>
                <c:pt idx="4">
                  <c:v>1206.79</c:v>
                </c:pt>
              </c:numCache>
            </c:numRef>
          </c:val>
          <c:smooth val="0"/>
          <c:extLst>
            <c:ext xmlns:c16="http://schemas.microsoft.com/office/drawing/2014/chart" uri="{C3380CC4-5D6E-409C-BE32-E72D297353CC}">
              <c16:uniqueId val="{00000001-851C-4D96-962A-7FEB7F933C13}"/>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0</c:v>
                </c:pt>
                <c:pt idx="1">
                  <c:v>0</c:v>
                </c:pt>
                <c:pt idx="2">
                  <c:v>0</c:v>
                </c:pt>
                <c:pt idx="3">
                  <c:v>0</c:v>
                </c:pt>
                <c:pt idx="4">
                  <c:v>109.45</c:v>
                </c:pt>
              </c:numCache>
            </c:numRef>
          </c:val>
          <c:extLst>
            <c:ext xmlns:c16="http://schemas.microsoft.com/office/drawing/2014/chart" uri="{C3380CC4-5D6E-409C-BE32-E72D297353CC}">
              <c16:uniqueId val="{00000000-EC92-4229-BA07-706641F2CF6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0</c:v>
                </c:pt>
                <c:pt idx="4">
                  <c:v>71.84</c:v>
                </c:pt>
              </c:numCache>
            </c:numRef>
          </c:val>
          <c:smooth val="0"/>
          <c:extLst>
            <c:ext xmlns:c16="http://schemas.microsoft.com/office/drawing/2014/chart" uri="{C3380CC4-5D6E-409C-BE32-E72D297353CC}">
              <c16:uniqueId val="{00000001-EC92-4229-BA07-706641F2CF6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0</c:v>
                </c:pt>
                <c:pt idx="1">
                  <c:v>0</c:v>
                </c:pt>
                <c:pt idx="2">
                  <c:v>0</c:v>
                </c:pt>
                <c:pt idx="3">
                  <c:v>0</c:v>
                </c:pt>
                <c:pt idx="4">
                  <c:v>137.41999999999999</c:v>
                </c:pt>
              </c:numCache>
            </c:numRef>
          </c:val>
          <c:extLst>
            <c:ext xmlns:c16="http://schemas.microsoft.com/office/drawing/2014/chart" uri="{C3380CC4-5D6E-409C-BE32-E72D297353CC}">
              <c16:uniqueId val="{00000000-DD42-43FD-BBD8-18B9CB2861E6}"/>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0</c:v>
                </c:pt>
                <c:pt idx="4">
                  <c:v>228.47</c:v>
                </c:pt>
              </c:numCache>
            </c:numRef>
          </c:val>
          <c:smooth val="0"/>
          <c:extLst>
            <c:ext xmlns:c16="http://schemas.microsoft.com/office/drawing/2014/chart" uri="{C3380CC4-5D6E-409C-BE32-E72D297353CC}">
              <c16:uniqueId val="{00000001-DD42-43FD-BBD8-18B9CB2861E6}"/>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【102.87】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【25.37】</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新潟県　新発田市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法適用</v>
      </c>
      <c r="C8" s="72"/>
      <c r="D8" s="72"/>
      <c r="E8" s="72"/>
      <c r="F8" s="72"/>
      <c r="G8" s="72"/>
      <c r="H8" s="72"/>
      <c r="I8" s="72" t="str">
        <f>データ!J6</f>
        <v>下水道事業</v>
      </c>
      <c r="J8" s="72"/>
      <c r="K8" s="72"/>
      <c r="L8" s="72"/>
      <c r="M8" s="72"/>
      <c r="N8" s="72"/>
      <c r="O8" s="72"/>
      <c r="P8" s="72" t="str">
        <f>データ!K6</f>
        <v>特定環境保全公共下水道</v>
      </c>
      <c r="Q8" s="72"/>
      <c r="R8" s="72"/>
      <c r="S8" s="72"/>
      <c r="T8" s="72"/>
      <c r="U8" s="72"/>
      <c r="V8" s="72"/>
      <c r="W8" s="72" t="str">
        <f>データ!L6</f>
        <v>D2</v>
      </c>
      <c r="X8" s="72"/>
      <c r="Y8" s="72"/>
      <c r="Z8" s="72"/>
      <c r="AA8" s="72"/>
      <c r="AB8" s="72"/>
      <c r="AC8" s="72"/>
      <c r="AD8" s="73" t="str">
        <f>データ!$M$6</f>
        <v>非設置</v>
      </c>
      <c r="AE8" s="73"/>
      <c r="AF8" s="73"/>
      <c r="AG8" s="73"/>
      <c r="AH8" s="73"/>
      <c r="AI8" s="73"/>
      <c r="AJ8" s="73"/>
      <c r="AK8" s="3"/>
      <c r="AL8" s="69">
        <f>データ!S6</f>
        <v>97032</v>
      </c>
      <c r="AM8" s="69"/>
      <c r="AN8" s="69"/>
      <c r="AO8" s="69"/>
      <c r="AP8" s="69"/>
      <c r="AQ8" s="69"/>
      <c r="AR8" s="69"/>
      <c r="AS8" s="69"/>
      <c r="AT8" s="68">
        <f>データ!T6</f>
        <v>533.11</v>
      </c>
      <c r="AU8" s="68"/>
      <c r="AV8" s="68"/>
      <c r="AW8" s="68"/>
      <c r="AX8" s="68"/>
      <c r="AY8" s="68"/>
      <c r="AZ8" s="68"/>
      <c r="BA8" s="68"/>
      <c r="BB8" s="68">
        <f>データ!U6</f>
        <v>182.01</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f>データ!O6</f>
        <v>51.34</v>
      </c>
      <c r="J10" s="68"/>
      <c r="K10" s="68"/>
      <c r="L10" s="68"/>
      <c r="M10" s="68"/>
      <c r="N10" s="68"/>
      <c r="O10" s="68"/>
      <c r="P10" s="68">
        <f>データ!P6</f>
        <v>11.33</v>
      </c>
      <c r="Q10" s="68"/>
      <c r="R10" s="68"/>
      <c r="S10" s="68"/>
      <c r="T10" s="68"/>
      <c r="U10" s="68"/>
      <c r="V10" s="68"/>
      <c r="W10" s="68">
        <f>データ!Q6</f>
        <v>87.4</v>
      </c>
      <c r="X10" s="68"/>
      <c r="Y10" s="68"/>
      <c r="Z10" s="68"/>
      <c r="AA10" s="68"/>
      <c r="AB10" s="68"/>
      <c r="AC10" s="68"/>
      <c r="AD10" s="69">
        <f>データ!R6</f>
        <v>3146</v>
      </c>
      <c r="AE10" s="69"/>
      <c r="AF10" s="69"/>
      <c r="AG10" s="69"/>
      <c r="AH10" s="69"/>
      <c r="AI10" s="69"/>
      <c r="AJ10" s="69"/>
      <c r="AK10" s="2"/>
      <c r="AL10" s="69">
        <f>データ!V6</f>
        <v>10949</v>
      </c>
      <c r="AM10" s="69"/>
      <c r="AN10" s="69"/>
      <c r="AO10" s="69"/>
      <c r="AP10" s="69"/>
      <c r="AQ10" s="69"/>
      <c r="AR10" s="69"/>
      <c r="AS10" s="69"/>
      <c r="AT10" s="68">
        <f>データ!W6</f>
        <v>5.09</v>
      </c>
      <c r="AU10" s="68"/>
      <c r="AV10" s="68"/>
      <c r="AW10" s="68"/>
      <c r="AX10" s="68"/>
      <c r="AY10" s="68"/>
      <c r="AZ10" s="68"/>
      <c r="BA10" s="68"/>
      <c r="BB10" s="68">
        <f>データ!X6</f>
        <v>2151.08</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114</v>
      </c>
      <c r="BM16" s="44"/>
      <c r="BN16" s="44"/>
      <c r="BO16" s="44"/>
      <c r="BP16" s="44"/>
      <c r="BQ16" s="44"/>
      <c r="BR16" s="44"/>
      <c r="BS16" s="44"/>
      <c r="BT16" s="44"/>
      <c r="BU16" s="44"/>
      <c r="BV16" s="44"/>
      <c r="BW16" s="44"/>
      <c r="BX16" s="44"/>
      <c r="BY16" s="44"/>
      <c r="BZ16" s="4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113</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112</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【102.87】</v>
      </c>
      <c r="F85" s="26" t="str">
        <f>データ!AT6</f>
        <v>【76.63】</v>
      </c>
      <c r="G85" s="26" t="str">
        <f>データ!BE6</f>
        <v>【49.61】</v>
      </c>
      <c r="H85" s="26" t="str">
        <f>データ!BP6</f>
        <v>【1,218.70】</v>
      </c>
      <c r="I85" s="26" t="str">
        <f>データ!CA6</f>
        <v>【74.17】</v>
      </c>
      <c r="J85" s="26" t="str">
        <f>データ!CL6</f>
        <v>【218.56】</v>
      </c>
      <c r="K85" s="26" t="str">
        <f>データ!CW6</f>
        <v>【42.86】</v>
      </c>
      <c r="L85" s="26" t="str">
        <f>データ!DH6</f>
        <v>【84.20】</v>
      </c>
      <c r="M85" s="26" t="str">
        <f>データ!DS6</f>
        <v>【25.37】</v>
      </c>
      <c r="N85" s="26" t="str">
        <f>データ!ED6</f>
        <v>【6.20】</v>
      </c>
      <c r="O85" s="26" t="str">
        <f>データ!EO6</f>
        <v>【0.28】</v>
      </c>
    </row>
  </sheetData>
  <sheetProtection algorithmName="SHA-512" hashValue="3wvDQmql4SKnuZLEDJaW3C+JjwUOhzNF1L5nG3YqrsB6SAeFgKTCIsPBIF72fFOZ2xKNtce1tU8FfX4hdXzQDw==" saltValue="7uYez9ovkmqi9SxicARoIQ=="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28</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54</v>
      </c>
      <c r="B4" s="30"/>
      <c r="C4" s="30"/>
      <c r="D4" s="30"/>
      <c r="E4" s="30"/>
      <c r="F4" s="30"/>
      <c r="G4" s="30"/>
      <c r="H4" s="80"/>
      <c r="I4" s="81"/>
      <c r="J4" s="81"/>
      <c r="K4" s="81"/>
      <c r="L4" s="81"/>
      <c r="M4" s="81"/>
      <c r="N4" s="81"/>
      <c r="O4" s="81"/>
      <c r="P4" s="81"/>
      <c r="Q4" s="81"/>
      <c r="R4" s="81"/>
      <c r="S4" s="81"/>
      <c r="T4" s="81"/>
      <c r="U4" s="81"/>
      <c r="V4" s="81"/>
      <c r="W4" s="81"/>
      <c r="X4" s="82"/>
      <c r="Y4" s="76" t="s">
        <v>55</v>
      </c>
      <c r="Z4" s="76"/>
      <c r="AA4" s="76"/>
      <c r="AB4" s="76"/>
      <c r="AC4" s="76"/>
      <c r="AD4" s="76"/>
      <c r="AE4" s="76"/>
      <c r="AF4" s="76"/>
      <c r="AG4" s="76"/>
      <c r="AH4" s="76"/>
      <c r="AI4" s="76"/>
      <c r="AJ4" s="76" t="s">
        <v>56</v>
      </c>
      <c r="AK4" s="76"/>
      <c r="AL4" s="76"/>
      <c r="AM4" s="76"/>
      <c r="AN4" s="76"/>
      <c r="AO4" s="76"/>
      <c r="AP4" s="76"/>
      <c r="AQ4" s="76"/>
      <c r="AR4" s="76"/>
      <c r="AS4" s="76"/>
      <c r="AT4" s="76"/>
      <c r="AU4" s="76" t="s">
        <v>57</v>
      </c>
      <c r="AV4" s="76"/>
      <c r="AW4" s="76"/>
      <c r="AX4" s="76"/>
      <c r="AY4" s="76"/>
      <c r="AZ4" s="76"/>
      <c r="BA4" s="76"/>
      <c r="BB4" s="76"/>
      <c r="BC4" s="76"/>
      <c r="BD4" s="76"/>
      <c r="BE4" s="76"/>
      <c r="BF4" s="76" t="s">
        <v>58</v>
      </c>
      <c r="BG4" s="76"/>
      <c r="BH4" s="76"/>
      <c r="BI4" s="76"/>
      <c r="BJ4" s="76"/>
      <c r="BK4" s="76"/>
      <c r="BL4" s="76"/>
      <c r="BM4" s="76"/>
      <c r="BN4" s="76"/>
      <c r="BO4" s="76"/>
      <c r="BP4" s="76"/>
      <c r="BQ4" s="76" t="s">
        <v>59</v>
      </c>
      <c r="BR4" s="76"/>
      <c r="BS4" s="76"/>
      <c r="BT4" s="76"/>
      <c r="BU4" s="76"/>
      <c r="BV4" s="76"/>
      <c r="BW4" s="76"/>
      <c r="BX4" s="76"/>
      <c r="BY4" s="76"/>
      <c r="BZ4" s="76"/>
      <c r="CA4" s="76"/>
      <c r="CB4" s="76" t="s">
        <v>60</v>
      </c>
      <c r="CC4" s="76"/>
      <c r="CD4" s="76"/>
      <c r="CE4" s="76"/>
      <c r="CF4" s="76"/>
      <c r="CG4" s="76"/>
      <c r="CH4" s="76"/>
      <c r="CI4" s="76"/>
      <c r="CJ4" s="76"/>
      <c r="CK4" s="76"/>
      <c r="CL4" s="76"/>
      <c r="CM4" s="76" t="s">
        <v>61</v>
      </c>
      <c r="CN4" s="76"/>
      <c r="CO4" s="76"/>
      <c r="CP4" s="76"/>
      <c r="CQ4" s="76"/>
      <c r="CR4" s="76"/>
      <c r="CS4" s="76"/>
      <c r="CT4" s="76"/>
      <c r="CU4" s="76"/>
      <c r="CV4" s="76"/>
      <c r="CW4" s="76"/>
      <c r="CX4" s="76" t="s">
        <v>62</v>
      </c>
      <c r="CY4" s="76"/>
      <c r="CZ4" s="76"/>
      <c r="DA4" s="76"/>
      <c r="DB4" s="76"/>
      <c r="DC4" s="76"/>
      <c r="DD4" s="76"/>
      <c r="DE4" s="76"/>
      <c r="DF4" s="76"/>
      <c r="DG4" s="76"/>
      <c r="DH4" s="76"/>
      <c r="DI4" s="76" t="s">
        <v>63</v>
      </c>
      <c r="DJ4" s="76"/>
      <c r="DK4" s="76"/>
      <c r="DL4" s="76"/>
      <c r="DM4" s="76"/>
      <c r="DN4" s="76"/>
      <c r="DO4" s="76"/>
      <c r="DP4" s="76"/>
      <c r="DQ4" s="76"/>
      <c r="DR4" s="76"/>
      <c r="DS4" s="76"/>
      <c r="DT4" s="76" t="s">
        <v>64</v>
      </c>
      <c r="DU4" s="76"/>
      <c r="DV4" s="76"/>
      <c r="DW4" s="76"/>
      <c r="DX4" s="76"/>
      <c r="DY4" s="76"/>
      <c r="DZ4" s="76"/>
      <c r="EA4" s="76"/>
      <c r="EB4" s="76"/>
      <c r="EC4" s="76"/>
      <c r="ED4" s="76"/>
      <c r="EE4" s="76" t="s">
        <v>65</v>
      </c>
      <c r="EF4" s="76"/>
      <c r="EG4" s="76"/>
      <c r="EH4" s="76"/>
      <c r="EI4" s="76"/>
      <c r="EJ4" s="76"/>
      <c r="EK4" s="76"/>
      <c r="EL4" s="76"/>
      <c r="EM4" s="76"/>
      <c r="EN4" s="76"/>
      <c r="EO4" s="76"/>
    </row>
    <row r="5" spans="1:148" x14ac:dyDescent="0.15">
      <c r="A5" s="28" t="s">
        <v>66</v>
      </c>
      <c r="B5" s="31"/>
      <c r="C5" s="31"/>
      <c r="D5" s="31"/>
      <c r="E5" s="31"/>
      <c r="F5" s="31"/>
      <c r="G5" s="31"/>
      <c r="H5" s="32" t="s">
        <v>67</v>
      </c>
      <c r="I5" s="32" t="s">
        <v>68</v>
      </c>
      <c r="J5" s="32" t="s">
        <v>69</v>
      </c>
      <c r="K5" s="32" t="s">
        <v>70</v>
      </c>
      <c r="L5" s="32" t="s">
        <v>71</v>
      </c>
      <c r="M5" s="32" t="s">
        <v>5</v>
      </c>
      <c r="N5" s="32" t="s">
        <v>72</v>
      </c>
      <c r="O5" s="32" t="s">
        <v>73</v>
      </c>
      <c r="P5" s="32" t="s">
        <v>74</v>
      </c>
      <c r="Q5" s="32" t="s">
        <v>75</v>
      </c>
      <c r="R5" s="32" t="s">
        <v>76</v>
      </c>
      <c r="S5" s="32" t="s">
        <v>77</v>
      </c>
      <c r="T5" s="32" t="s">
        <v>78</v>
      </c>
      <c r="U5" s="32" t="s">
        <v>79</v>
      </c>
      <c r="V5" s="32" t="s">
        <v>80</v>
      </c>
      <c r="W5" s="32" t="s">
        <v>81</v>
      </c>
      <c r="X5" s="32" t="s">
        <v>82</v>
      </c>
      <c r="Y5" s="32" t="s">
        <v>83</v>
      </c>
      <c r="Z5" s="32" t="s">
        <v>84</v>
      </c>
      <c r="AA5" s="32" t="s">
        <v>85</v>
      </c>
      <c r="AB5" s="32" t="s">
        <v>86</v>
      </c>
      <c r="AC5" s="32" t="s">
        <v>87</v>
      </c>
      <c r="AD5" s="32" t="s">
        <v>88</v>
      </c>
      <c r="AE5" s="32" t="s">
        <v>89</v>
      </c>
      <c r="AF5" s="32" t="s">
        <v>90</v>
      </c>
      <c r="AG5" s="32" t="s">
        <v>91</v>
      </c>
      <c r="AH5" s="32" t="s">
        <v>92</v>
      </c>
      <c r="AI5" s="32" t="s">
        <v>31</v>
      </c>
      <c r="AJ5" s="32" t="s">
        <v>83</v>
      </c>
      <c r="AK5" s="32" t="s">
        <v>84</v>
      </c>
      <c r="AL5" s="32" t="s">
        <v>85</v>
      </c>
      <c r="AM5" s="32" t="s">
        <v>86</v>
      </c>
      <c r="AN5" s="32" t="s">
        <v>87</v>
      </c>
      <c r="AO5" s="32" t="s">
        <v>88</v>
      </c>
      <c r="AP5" s="32" t="s">
        <v>89</v>
      </c>
      <c r="AQ5" s="32" t="s">
        <v>90</v>
      </c>
      <c r="AR5" s="32" t="s">
        <v>91</v>
      </c>
      <c r="AS5" s="32" t="s">
        <v>92</v>
      </c>
      <c r="AT5" s="32" t="s">
        <v>93</v>
      </c>
      <c r="AU5" s="32" t="s">
        <v>83</v>
      </c>
      <c r="AV5" s="32" t="s">
        <v>84</v>
      </c>
      <c r="AW5" s="32" t="s">
        <v>85</v>
      </c>
      <c r="AX5" s="32" t="s">
        <v>86</v>
      </c>
      <c r="AY5" s="32" t="s">
        <v>87</v>
      </c>
      <c r="AZ5" s="32" t="s">
        <v>88</v>
      </c>
      <c r="BA5" s="32" t="s">
        <v>89</v>
      </c>
      <c r="BB5" s="32" t="s">
        <v>90</v>
      </c>
      <c r="BC5" s="32" t="s">
        <v>91</v>
      </c>
      <c r="BD5" s="32" t="s">
        <v>92</v>
      </c>
      <c r="BE5" s="32" t="s">
        <v>93</v>
      </c>
      <c r="BF5" s="32" t="s">
        <v>83</v>
      </c>
      <c r="BG5" s="32" t="s">
        <v>84</v>
      </c>
      <c r="BH5" s="32" t="s">
        <v>85</v>
      </c>
      <c r="BI5" s="32" t="s">
        <v>86</v>
      </c>
      <c r="BJ5" s="32" t="s">
        <v>87</v>
      </c>
      <c r="BK5" s="32" t="s">
        <v>88</v>
      </c>
      <c r="BL5" s="32" t="s">
        <v>89</v>
      </c>
      <c r="BM5" s="32" t="s">
        <v>90</v>
      </c>
      <c r="BN5" s="32" t="s">
        <v>91</v>
      </c>
      <c r="BO5" s="32" t="s">
        <v>92</v>
      </c>
      <c r="BP5" s="32" t="s">
        <v>93</v>
      </c>
      <c r="BQ5" s="32" t="s">
        <v>83</v>
      </c>
      <c r="BR5" s="32" t="s">
        <v>84</v>
      </c>
      <c r="BS5" s="32" t="s">
        <v>85</v>
      </c>
      <c r="BT5" s="32" t="s">
        <v>86</v>
      </c>
      <c r="BU5" s="32" t="s">
        <v>87</v>
      </c>
      <c r="BV5" s="32" t="s">
        <v>88</v>
      </c>
      <c r="BW5" s="32" t="s">
        <v>89</v>
      </c>
      <c r="BX5" s="32" t="s">
        <v>90</v>
      </c>
      <c r="BY5" s="32" t="s">
        <v>91</v>
      </c>
      <c r="BZ5" s="32" t="s">
        <v>92</v>
      </c>
      <c r="CA5" s="32" t="s">
        <v>93</v>
      </c>
      <c r="CB5" s="32" t="s">
        <v>83</v>
      </c>
      <c r="CC5" s="32" t="s">
        <v>84</v>
      </c>
      <c r="CD5" s="32" t="s">
        <v>85</v>
      </c>
      <c r="CE5" s="32" t="s">
        <v>86</v>
      </c>
      <c r="CF5" s="32" t="s">
        <v>87</v>
      </c>
      <c r="CG5" s="32" t="s">
        <v>88</v>
      </c>
      <c r="CH5" s="32" t="s">
        <v>89</v>
      </c>
      <c r="CI5" s="32" t="s">
        <v>90</v>
      </c>
      <c r="CJ5" s="32" t="s">
        <v>91</v>
      </c>
      <c r="CK5" s="32" t="s">
        <v>92</v>
      </c>
      <c r="CL5" s="32" t="s">
        <v>93</v>
      </c>
      <c r="CM5" s="32" t="s">
        <v>83</v>
      </c>
      <c r="CN5" s="32" t="s">
        <v>84</v>
      </c>
      <c r="CO5" s="32" t="s">
        <v>85</v>
      </c>
      <c r="CP5" s="32" t="s">
        <v>86</v>
      </c>
      <c r="CQ5" s="32" t="s">
        <v>87</v>
      </c>
      <c r="CR5" s="32" t="s">
        <v>88</v>
      </c>
      <c r="CS5" s="32" t="s">
        <v>89</v>
      </c>
      <c r="CT5" s="32" t="s">
        <v>90</v>
      </c>
      <c r="CU5" s="32" t="s">
        <v>91</v>
      </c>
      <c r="CV5" s="32" t="s">
        <v>92</v>
      </c>
      <c r="CW5" s="32" t="s">
        <v>93</v>
      </c>
      <c r="CX5" s="32" t="s">
        <v>83</v>
      </c>
      <c r="CY5" s="32" t="s">
        <v>84</v>
      </c>
      <c r="CZ5" s="32" t="s">
        <v>85</v>
      </c>
      <c r="DA5" s="32" t="s">
        <v>86</v>
      </c>
      <c r="DB5" s="32" t="s">
        <v>87</v>
      </c>
      <c r="DC5" s="32" t="s">
        <v>88</v>
      </c>
      <c r="DD5" s="32" t="s">
        <v>89</v>
      </c>
      <c r="DE5" s="32" t="s">
        <v>90</v>
      </c>
      <c r="DF5" s="32" t="s">
        <v>91</v>
      </c>
      <c r="DG5" s="32" t="s">
        <v>92</v>
      </c>
      <c r="DH5" s="32" t="s">
        <v>93</v>
      </c>
      <c r="DI5" s="32" t="s">
        <v>83</v>
      </c>
      <c r="DJ5" s="32" t="s">
        <v>84</v>
      </c>
      <c r="DK5" s="32" t="s">
        <v>85</v>
      </c>
      <c r="DL5" s="32" t="s">
        <v>86</v>
      </c>
      <c r="DM5" s="32" t="s">
        <v>87</v>
      </c>
      <c r="DN5" s="32" t="s">
        <v>88</v>
      </c>
      <c r="DO5" s="32" t="s">
        <v>89</v>
      </c>
      <c r="DP5" s="32" t="s">
        <v>90</v>
      </c>
      <c r="DQ5" s="32" t="s">
        <v>91</v>
      </c>
      <c r="DR5" s="32" t="s">
        <v>92</v>
      </c>
      <c r="DS5" s="32" t="s">
        <v>93</v>
      </c>
      <c r="DT5" s="32" t="s">
        <v>83</v>
      </c>
      <c r="DU5" s="32" t="s">
        <v>84</v>
      </c>
      <c r="DV5" s="32" t="s">
        <v>85</v>
      </c>
      <c r="DW5" s="32" t="s">
        <v>86</v>
      </c>
      <c r="DX5" s="32" t="s">
        <v>87</v>
      </c>
      <c r="DY5" s="32" t="s">
        <v>88</v>
      </c>
      <c r="DZ5" s="32" t="s">
        <v>89</v>
      </c>
      <c r="EA5" s="32" t="s">
        <v>90</v>
      </c>
      <c r="EB5" s="32" t="s">
        <v>91</v>
      </c>
      <c r="EC5" s="32" t="s">
        <v>92</v>
      </c>
      <c r="ED5" s="32" t="s">
        <v>93</v>
      </c>
      <c r="EE5" s="32" t="s">
        <v>83</v>
      </c>
      <c r="EF5" s="32" t="s">
        <v>84</v>
      </c>
      <c r="EG5" s="32" t="s">
        <v>85</v>
      </c>
      <c r="EH5" s="32" t="s">
        <v>86</v>
      </c>
      <c r="EI5" s="32" t="s">
        <v>87</v>
      </c>
      <c r="EJ5" s="32" t="s">
        <v>88</v>
      </c>
      <c r="EK5" s="32" t="s">
        <v>89</v>
      </c>
      <c r="EL5" s="32" t="s">
        <v>90</v>
      </c>
      <c r="EM5" s="32" t="s">
        <v>91</v>
      </c>
      <c r="EN5" s="32" t="s">
        <v>92</v>
      </c>
      <c r="EO5" s="32" t="s">
        <v>93</v>
      </c>
    </row>
    <row r="6" spans="1:148" s="36" customFormat="1" x14ac:dyDescent="0.15">
      <c r="A6" s="28" t="s">
        <v>94</v>
      </c>
      <c r="B6" s="33">
        <f>B7</f>
        <v>2019</v>
      </c>
      <c r="C6" s="33">
        <f t="shared" ref="C6:X6" si="3">C7</f>
        <v>152064</v>
      </c>
      <c r="D6" s="33">
        <f t="shared" si="3"/>
        <v>46</v>
      </c>
      <c r="E6" s="33">
        <f t="shared" si="3"/>
        <v>17</v>
      </c>
      <c r="F6" s="33">
        <f t="shared" si="3"/>
        <v>4</v>
      </c>
      <c r="G6" s="33">
        <f t="shared" si="3"/>
        <v>0</v>
      </c>
      <c r="H6" s="33" t="str">
        <f t="shared" si="3"/>
        <v>新潟県　新発田市</v>
      </c>
      <c r="I6" s="33" t="str">
        <f t="shared" si="3"/>
        <v>法適用</v>
      </c>
      <c r="J6" s="33" t="str">
        <f t="shared" si="3"/>
        <v>下水道事業</v>
      </c>
      <c r="K6" s="33" t="str">
        <f t="shared" si="3"/>
        <v>特定環境保全公共下水道</v>
      </c>
      <c r="L6" s="33" t="str">
        <f t="shared" si="3"/>
        <v>D2</v>
      </c>
      <c r="M6" s="33" t="str">
        <f t="shared" si="3"/>
        <v>非設置</v>
      </c>
      <c r="N6" s="34" t="str">
        <f t="shared" si="3"/>
        <v>-</v>
      </c>
      <c r="O6" s="34">
        <f t="shared" si="3"/>
        <v>51.34</v>
      </c>
      <c r="P6" s="34">
        <f t="shared" si="3"/>
        <v>11.33</v>
      </c>
      <c r="Q6" s="34">
        <f t="shared" si="3"/>
        <v>87.4</v>
      </c>
      <c r="R6" s="34">
        <f t="shared" si="3"/>
        <v>3146</v>
      </c>
      <c r="S6" s="34">
        <f t="shared" si="3"/>
        <v>97032</v>
      </c>
      <c r="T6" s="34">
        <f t="shared" si="3"/>
        <v>533.11</v>
      </c>
      <c r="U6" s="34">
        <f t="shared" si="3"/>
        <v>182.01</v>
      </c>
      <c r="V6" s="34">
        <f t="shared" si="3"/>
        <v>10949</v>
      </c>
      <c r="W6" s="34">
        <f t="shared" si="3"/>
        <v>5.09</v>
      </c>
      <c r="X6" s="34">
        <f t="shared" si="3"/>
        <v>2151.08</v>
      </c>
      <c r="Y6" s="35" t="str">
        <f>IF(Y7="",NA(),Y7)</f>
        <v>-</v>
      </c>
      <c r="Z6" s="35" t="str">
        <f t="shared" ref="Z6:AH6" si="4">IF(Z7="",NA(),Z7)</f>
        <v>-</v>
      </c>
      <c r="AA6" s="35" t="str">
        <f t="shared" si="4"/>
        <v>-</v>
      </c>
      <c r="AB6" s="35" t="str">
        <f t="shared" si="4"/>
        <v>-</v>
      </c>
      <c r="AC6" s="35">
        <f t="shared" si="4"/>
        <v>102.02</v>
      </c>
      <c r="AD6" s="35" t="str">
        <f t="shared" si="4"/>
        <v>-</v>
      </c>
      <c r="AE6" s="35" t="str">
        <f t="shared" si="4"/>
        <v>-</v>
      </c>
      <c r="AF6" s="35" t="str">
        <f t="shared" si="4"/>
        <v>-</v>
      </c>
      <c r="AG6" s="35" t="str">
        <f t="shared" si="4"/>
        <v>-</v>
      </c>
      <c r="AH6" s="35">
        <f t="shared" si="4"/>
        <v>102.73</v>
      </c>
      <c r="AI6" s="34" t="str">
        <f>IF(AI7="","",IF(AI7="-","【-】","【"&amp;SUBSTITUTE(TEXT(AI7,"#,##0.00"),"-","△")&amp;"】"))</f>
        <v>【102.87】</v>
      </c>
      <c r="AJ6" s="35" t="str">
        <f>IF(AJ7="",NA(),AJ7)</f>
        <v>-</v>
      </c>
      <c r="AK6" s="35" t="str">
        <f t="shared" ref="AK6:AS6" si="5">IF(AK7="",NA(),AK7)</f>
        <v>-</v>
      </c>
      <c r="AL6" s="35" t="str">
        <f t="shared" si="5"/>
        <v>-</v>
      </c>
      <c r="AM6" s="35" t="str">
        <f t="shared" si="5"/>
        <v>-</v>
      </c>
      <c r="AN6" s="34">
        <f t="shared" si="5"/>
        <v>0</v>
      </c>
      <c r="AO6" s="35" t="str">
        <f t="shared" si="5"/>
        <v>-</v>
      </c>
      <c r="AP6" s="35" t="str">
        <f t="shared" si="5"/>
        <v>-</v>
      </c>
      <c r="AQ6" s="35" t="str">
        <f t="shared" si="5"/>
        <v>-</v>
      </c>
      <c r="AR6" s="35" t="str">
        <f t="shared" si="5"/>
        <v>-</v>
      </c>
      <c r="AS6" s="35">
        <f t="shared" si="5"/>
        <v>94.97</v>
      </c>
      <c r="AT6" s="34" t="str">
        <f>IF(AT7="","",IF(AT7="-","【-】","【"&amp;SUBSTITUTE(TEXT(AT7,"#,##0.00"),"-","△")&amp;"】"))</f>
        <v>【76.63】</v>
      </c>
      <c r="AU6" s="35" t="str">
        <f>IF(AU7="",NA(),AU7)</f>
        <v>-</v>
      </c>
      <c r="AV6" s="35" t="str">
        <f t="shared" ref="AV6:BD6" si="6">IF(AV7="",NA(),AV7)</f>
        <v>-</v>
      </c>
      <c r="AW6" s="35" t="str">
        <f t="shared" si="6"/>
        <v>-</v>
      </c>
      <c r="AX6" s="35" t="str">
        <f t="shared" si="6"/>
        <v>-</v>
      </c>
      <c r="AY6" s="35">
        <f t="shared" si="6"/>
        <v>54.16</v>
      </c>
      <c r="AZ6" s="35" t="str">
        <f t="shared" si="6"/>
        <v>-</v>
      </c>
      <c r="BA6" s="35" t="str">
        <f t="shared" si="6"/>
        <v>-</v>
      </c>
      <c r="BB6" s="35" t="str">
        <f t="shared" si="6"/>
        <v>-</v>
      </c>
      <c r="BC6" s="35" t="str">
        <f t="shared" si="6"/>
        <v>-</v>
      </c>
      <c r="BD6" s="35">
        <f t="shared" si="6"/>
        <v>47.72</v>
      </c>
      <c r="BE6" s="34" t="str">
        <f>IF(BE7="","",IF(BE7="-","【-】","【"&amp;SUBSTITUTE(TEXT(BE7,"#,##0.00"),"-","△")&amp;"】"))</f>
        <v>【49.61】</v>
      </c>
      <c r="BF6" s="35" t="str">
        <f>IF(BF7="",NA(),BF7)</f>
        <v>-</v>
      </c>
      <c r="BG6" s="35" t="str">
        <f t="shared" ref="BG6:BO6" si="7">IF(BG7="",NA(),BG7)</f>
        <v>-</v>
      </c>
      <c r="BH6" s="35" t="str">
        <f t="shared" si="7"/>
        <v>-</v>
      </c>
      <c r="BI6" s="35" t="str">
        <f t="shared" si="7"/>
        <v>-</v>
      </c>
      <c r="BJ6" s="35">
        <f t="shared" si="7"/>
        <v>569.95000000000005</v>
      </c>
      <c r="BK6" s="35" t="str">
        <f t="shared" si="7"/>
        <v>-</v>
      </c>
      <c r="BL6" s="35" t="str">
        <f t="shared" si="7"/>
        <v>-</v>
      </c>
      <c r="BM6" s="35" t="str">
        <f t="shared" si="7"/>
        <v>-</v>
      </c>
      <c r="BN6" s="35" t="str">
        <f t="shared" si="7"/>
        <v>-</v>
      </c>
      <c r="BO6" s="35">
        <f t="shared" si="7"/>
        <v>1206.79</v>
      </c>
      <c r="BP6" s="34" t="str">
        <f>IF(BP7="","",IF(BP7="-","【-】","【"&amp;SUBSTITUTE(TEXT(BP7,"#,##0.00"),"-","△")&amp;"】"))</f>
        <v>【1,218.70】</v>
      </c>
      <c r="BQ6" s="35" t="str">
        <f>IF(BQ7="",NA(),BQ7)</f>
        <v>-</v>
      </c>
      <c r="BR6" s="35" t="str">
        <f t="shared" ref="BR6:BZ6" si="8">IF(BR7="",NA(),BR7)</f>
        <v>-</v>
      </c>
      <c r="BS6" s="35" t="str">
        <f t="shared" si="8"/>
        <v>-</v>
      </c>
      <c r="BT6" s="35" t="str">
        <f t="shared" si="8"/>
        <v>-</v>
      </c>
      <c r="BU6" s="35">
        <f t="shared" si="8"/>
        <v>109.45</v>
      </c>
      <c r="BV6" s="35" t="str">
        <f t="shared" si="8"/>
        <v>-</v>
      </c>
      <c r="BW6" s="35" t="str">
        <f t="shared" si="8"/>
        <v>-</v>
      </c>
      <c r="BX6" s="35" t="str">
        <f t="shared" si="8"/>
        <v>-</v>
      </c>
      <c r="BY6" s="35" t="str">
        <f t="shared" si="8"/>
        <v>-</v>
      </c>
      <c r="BZ6" s="35">
        <f t="shared" si="8"/>
        <v>71.84</v>
      </c>
      <c r="CA6" s="34" t="str">
        <f>IF(CA7="","",IF(CA7="-","【-】","【"&amp;SUBSTITUTE(TEXT(CA7,"#,##0.00"),"-","△")&amp;"】"))</f>
        <v>【74.17】</v>
      </c>
      <c r="CB6" s="35" t="str">
        <f>IF(CB7="",NA(),CB7)</f>
        <v>-</v>
      </c>
      <c r="CC6" s="35" t="str">
        <f t="shared" ref="CC6:CK6" si="9">IF(CC7="",NA(),CC7)</f>
        <v>-</v>
      </c>
      <c r="CD6" s="35" t="str">
        <f t="shared" si="9"/>
        <v>-</v>
      </c>
      <c r="CE6" s="35" t="str">
        <f t="shared" si="9"/>
        <v>-</v>
      </c>
      <c r="CF6" s="35">
        <f t="shared" si="9"/>
        <v>137.41999999999999</v>
      </c>
      <c r="CG6" s="35" t="str">
        <f t="shared" si="9"/>
        <v>-</v>
      </c>
      <c r="CH6" s="35" t="str">
        <f t="shared" si="9"/>
        <v>-</v>
      </c>
      <c r="CI6" s="35" t="str">
        <f t="shared" si="9"/>
        <v>-</v>
      </c>
      <c r="CJ6" s="35" t="str">
        <f t="shared" si="9"/>
        <v>-</v>
      </c>
      <c r="CK6" s="35">
        <f t="shared" si="9"/>
        <v>228.47</v>
      </c>
      <c r="CL6" s="34" t="str">
        <f>IF(CL7="","",IF(CL7="-","【-】","【"&amp;SUBSTITUTE(TEXT(CL7,"#,##0.00"),"-","△")&amp;"】"))</f>
        <v>【218.56】</v>
      </c>
      <c r="CM6" s="35" t="str">
        <f>IF(CM7="",NA(),CM7)</f>
        <v>-</v>
      </c>
      <c r="CN6" s="35" t="str">
        <f t="shared" ref="CN6:CV6" si="10">IF(CN7="",NA(),CN7)</f>
        <v>-</v>
      </c>
      <c r="CO6" s="35" t="str">
        <f t="shared" si="10"/>
        <v>-</v>
      </c>
      <c r="CP6" s="35" t="str">
        <f t="shared" si="10"/>
        <v>-</v>
      </c>
      <c r="CQ6" s="35">
        <f t="shared" si="10"/>
        <v>50.66</v>
      </c>
      <c r="CR6" s="35" t="str">
        <f t="shared" si="10"/>
        <v>-</v>
      </c>
      <c r="CS6" s="35" t="str">
        <f t="shared" si="10"/>
        <v>-</v>
      </c>
      <c r="CT6" s="35" t="str">
        <f t="shared" si="10"/>
        <v>-</v>
      </c>
      <c r="CU6" s="35" t="str">
        <f t="shared" si="10"/>
        <v>-</v>
      </c>
      <c r="CV6" s="35">
        <f t="shared" si="10"/>
        <v>42.47</v>
      </c>
      <c r="CW6" s="34" t="str">
        <f>IF(CW7="","",IF(CW7="-","【-】","【"&amp;SUBSTITUTE(TEXT(CW7,"#,##0.00"),"-","△")&amp;"】"))</f>
        <v>【42.86】</v>
      </c>
      <c r="CX6" s="35" t="str">
        <f>IF(CX7="",NA(),CX7)</f>
        <v>-</v>
      </c>
      <c r="CY6" s="35" t="str">
        <f t="shared" ref="CY6:DG6" si="11">IF(CY7="",NA(),CY7)</f>
        <v>-</v>
      </c>
      <c r="CZ6" s="35" t="str">
        <f t="shared" si="11"/>
        <v>-</v>
      </c>
      <c r="DA6" s="35" t="str">
        <f t="shared" si="11"/>
        <v>-</v>
      </c>
      <c r="DB6" s="35">
        <f t="shared" si="11"/>
        <v>57.73</v>
      </c>
      <c r="DC6" s="35" t="str">
        <f t="shared" si="11"/>
        <v>-</v>
      </c>
      <c r="DD6" s="35" t="str">
        <f t="shared" si="11"/>
        <v>-</v>
      </c>
      <c r="DE6" s="35" t="str">
        <f t="shared" si="11"/>
        <v>-</v>
      </c>
      <c r="DF6" s="35" t="str">
        <f t="shared" si="11"/>
        <v>-</v>
      </c>
      <c r="DG6" s="35">
        <f t="shared" si="11"/>
        <v>83.75</v>
      </c>
      <c r="DH6" s="34" t="str">
        <f>IF(DH7="","",IF(DH7="-","【-】","【"&amp;SUBSTITUTE(TEXT(DH7,"#,##0.00"),"-","△")&amp;"】"))</f>
        <v>【84.20】</v>
      </c>
      <c r="DI6" s="35" t="str">
        <f>IF(DI7="",NA(),DI7)</f>
        <v>-</v>
      </c>
      <c r="DJ6" s="35" t="str">
        <f t="shared" ref="DJ6:DR6" si="12">IF(DJ7="",NA(),DJ7)</f>
        <v>-</v>
      </c>
      <c r="DK6" s="35" t="str">
        <f t="shared" si="12"/>
        <v>-</v>
      </c>
      <c r="DL6" s="35" t="str">
        <f t="shared" si="12"/>
        <v>-</v>
      </c>
      <c r="DM6" s="35">
        <f t="shared" si="12"/>
        <v>3.26</v>
      </c>
      <c r="DN6" s="35" t="str">
        <f t="shared" si="12"/>
        <v>-</v>
      </c>
      <c r="DO6" s="35" t="str">
        <f t="shared" si="12"/>
        <v>-</v>
      </c>
      <c r="DP6" s="35" t="str">
        <f t="shared" si="12"/>
        <v>-</v>
      </c>
      <c r="DQ6" s="35" t="str">
        <f t="shared" si="12"/>
        <v>-</v>
      </c>
      <c r="DR6" s="35">
        <f t="shared" si="12"/>
        <v>24.68</v>
      </c>
      <c r="DS6" s="34" t="str">
        <f>IF(DS7="","",IF(DS7="-","【-】","【"&amp;SUBSTITUTE(TEXT(DS7,"#,##0.00"),"-","△")&amp;"】"))</f>
        <v>【25.37】</v>
      </c>
      <c r="DT6" s="35" t="str">
        <f>IF(DT7="",NA(),DT7)</f>
        <v>-</v>
      </c>
      <c r="DU6" s="35" t="str">
        <f t="shared" ref="DU6:EC6" si="13">IF(DU7="",NA(),DU7)</f>
        <v>-</v>
      </c>
      <c r="DV6" s="35" t="str">
        <f t="shared" si="13"/>
        <v>-</v>
      </c>
      <c r="DW6" s="35" t="str">
        <f t="shared" si="13"/>
        <v>-</v>
      </c>
      <c r="DX6" s="34">
        <f t="shared" si="13"/>
        <v>0</v>
      </c>
      <c r="DY6" s="35" t="str">
        <f t="shared" si="13"/>
        <v>-</v>
      </c>
      <c r="DZ6" s="35" t="str">
        <f t="shared" si="13"/>
        <v>-</v>
      </c>
      <c r="EA6" s="35" t="str">
        <f t="shared" si="13"/>
        <v>-</v>
      </c>
      <c r="EB6" s="35" t="str">
        <f t="shared" si="13"/>
        <v>-</v>
      </c>
      <c r="EC6" s="35">
        <f t="shared" si="13"/>
        <v>8.6199999999999992</v>
      </c>
      <c r="ED6" s="34" t="str">
        <f>IF(ED7="","",IF(ED7="-","【-】","【"&amp;SUBSTITUTE(TEXT(ED7,"#,##0.00"),"-","△")&amp;"】"))</f>
        <v>【6.20】</v>
      </c>
      <c r="EE6" s="35" t="str">
        <f>IF(EE7="",NA(),EE7)</f>
        <v>-</v>
      </c>
      <c r="EF6" s="35" t="str">
        <f t="shared" ref="EF6:EN6" si="14">IF(EF7="",NA(),EF7)</f>
        <v>-</v>
      </c>
      <c r="EG6" s="35" t="str">
        <f t="shared" si="14"/>
        <v>-</v>
      </c>
      <c r="EH6" s="35" t="str">
        <f t="shared" si="14"/>
        <v>-</v>
      </c>
      <c r="EI6" s="34">
        <f t="shared" si="14"/>
        <v>0</v>
      </c>
      <c r="EJ6" s="35" t="str">
        <f t="shared" si="14"/>
        <v>-</v>
      </c>
      <c r="EK6" s="35" t="str">
        <f t="shared" si="14"/>
        <v>-</v>
      </c>
      <c r="EL6" s="35" t="str">
        <f t="shared" si="14"/>
        <v>-</v>
      </c>
      <c r="EM6" s="35" t="str">
        <f t="shared" si="14"/>
        <v>-</v>
      </c>
      <c r="EN6" s="35">
        <f t="shared" si="14"/>
        <v>0.36</v>
      </c>
      <c r="EO6" s="34" t="str">
        <f>IF(EO7="","",IF(EO7="-","【-】","【"&amp;SUBSTITUTE(TEXT(EO7,"#,##0.00"),"-","△")&amp;"】"))</f>
        <v>【0.28】</v>
      </c>
    </row>
    <row r="7" spans="1:148" s="36" customFormat="1" x14ac:dyDescent="0.15">
      <c r="A7" s="28"/>
      <c r="B7" s="37">
        <v>2019</v>
      </c>
      <c r="C7" s="37">
        <v>152064</v>
      </c>
      <c r="D7" s="37">
        <v>46</v>
      </c>
      <c r="E7" s="37">
        <v>17</v>
      </c>
      <c r="F7" s="37">
        <v>4</v>
      </c>
      <c r="G7" s="37">
        <v>0</v>
      </c>
      <c r="H7" s="37" t="s">
        <v>95</v>
      </c>
      <c r="I7" s="37" t="s">
        <v>96</v>
      </c>
      <c r="J7" s="37" t="s">
        <v>97</v>
      </c>
      <c r="K7" s="37" t="s">
        <v>98</v>
      </c>
      <c r="L7" s="37" t="s">
        <v>99</v>
      </c>
      <c r="M7" s="37" t="s">
        <v>100</v>
      </c>
      <c r="N7" s="38" t="s">
        <v>101</v>
      </c>
      <c r="O7" s="38">
        <v>51.34</v>
      </c>
      <c r="P7" s="38">
        <v>11.33</v>
      </c>
      <c r="Q7" s="38">
        <v>87.4</v>
      </c>
      <c r="R7" s="38">
        <v>3146</v>
      </c>
      <c r="S7" s="38">
        <v>97032</v>
      </c>
      <c r="T7" s="38">
        <v>533.11</v>
      </c>
      <c r="U7" s="38">
        <v>182.01</v>
      </c>
      <c r="V7" s="38">
        <v>10949</v>
      </c>
      <c r="W7" s="38">
        <v>5.09</v>
      </c>
      <c r="X7" s="38">
        <v>2151.08</v>
      </c>
      <c r="Y7" s="38" t="s">
        <v>101</v>
      </c>
      <c r="Z7" s="38" t="s">
        <v>101</v>
      </c>
      <c r="AA7" s="38" t="s">
        <v>101</v>
      </c>
      <c r="AB7" s="38" t="s">
        <v>101</v>
      </c>
      <c r="AC7" s="38">
        <v>102.02</v>
      </c>
      <c r="AD7" s="38" t="s">
        <v>101</v>
      </c>
      <c r="AE7" s="38" t="s">
        <v>101</v>
      </c>
      <c r="AF7" s="38" t="s">
        <v>101</v>
      </c>
      <c r="AG7" s="38" t="s">
        <v>101</v>
      </c>
      <c r="AH7" s="38">
        <v>102.73</v>
      </c>
      <c r="AI7" s="38">
        <v>102.87</v>
      </c>
      <c r="AJ7" s="38" t="s">
        <v>101</v>
      </c>
      <c r="AK7" s="38" t="s">
        <v>101</v>
      </c>
      <c r="AL7" s="38" t="s">
        <v>101</v>
      </c>
      <c r="AM7" s="38" t="s">
        <v>101</v>
      </c>
      <c r="AN7" s="38">
        <v>0</v>
      </c>
      <c r="AO7" s="38" t="s">
        <v>101</v>
      </c>
      <c r="AP7" s="38" t="s">
        <v>101</v>
      </c>
      <c r="AQ7" s="38" t="s">
        <v>101</v>
      </c>
      <c r="AR7" s="38" t="s">
        <v>101</v>
      </c>
      <c r="AS7" s="38">
        <v>94.97</v>
      </c>
      <c r="AT7" s="38">
        <v>76.63</v>
      </c>
      <c r="AU7" s="38" t="s">
        <v>101</v>
      </c>
      <c r="AV7" s="38" t="s">
        <v>101</v>
      </c>
      <c r="AW7" s="38" t="s">
        <v>101</v>
      </c>
      <c r="AX7" s="38" t="s">
        <v>101</v>
      </c>
      <c r="AY7" s="38">
        <v>54.16</v>
      </c>
      <c r="AZ7" s="38" t="s">
        <v>101</v>
      </c>
      <c r="BA7" s="38" t="s">
        <v>101</v>
      </c>
      <c r="BB7" s="38" t="s">
        <v>101</v>
      </c>
      <c r="BC7" s="38" t="s">
        <v>101</v>
      </c>
      <c r="BD7" s="38">
        <v>47.72</v>
      </c>
      <c r="BE7" s="38">
        <v>49.61</v>
      </c>
      <c r="BF7" s="38" t="s">
        <v>101</v>
      </c>
      <c r="BG7" s="38" t="s">
        <v>101</v>
      </c>
      <c r="BH7" s="38" t="s">
        <v>101</v>
      </c>
      <c r="BI7" s="38" t="s">
        <v>101</v>
      </c>
      <c r="BJ7" s="38">
        <v>569.95000000000005</v>
      </c>
      <c r="BK7" s="38" t="s">
        <v>101</v>
      </c>
      <c r="BL7" s="38" t="s">
        <v>101</v>
      </c>
      <c r="BM7" s="38" t="s">
        <v>101</v>
      </c>
      <c r="BN7" s="38" t="s">
        <v>101</v>
      </c>
      <c r="BO7" s="38">
        <v>1206.79</v>
      </c>
      <c r="BP7" s="38">
        <v>1218.7</v>
      </c>
      <c r="BQ7" s="38" t="s">
        <v>101</v>
      </c>
      <c r="BR7" s="38" t="s">
        <v>101</v>
      </c>
      <c r="BS7" s="38" t="s">
        <v>101</v>
      </c>
      <c r="BT7" s="38" t="s">
        <v>101</v>
      </c>
      <c r="BU7" s="38">
        <v>109.45</v>
      </c>
      <c r="BV7" s="38" t="s">
        <v>101</v>
      </c>
      <c r="BW7" s="38" t="s">
        <v>101</v>
      </c>
      <c r="BX7" s="38" t="s">
        <v>101</v>
      </c>
      <c r="BY7" s="38" t="s">
        <v>101</v>
      </c>
      <c r="BZ7" s="38">
        <v>71.84</v>
      </c>
      <c r="CA7" s="38">
        <v>74.17</v>
      </c>
      <c r="CB7" s="38" t="s">
        <v>101</v>
      </c>
      <c r="CC7" s="38" t="s">
        <v>101</v>
      </c>
      <c r="CD7" s="38" t="s">
        <v>101</v>
      </c>
      <c r="CE7" s="38" t="s">
        <v>101</v>
      </c>
      <c r="CF7" s="38">
        <v>137.41999999999999</v>
      </c>
      <c r="CG7" s="38" t="s">
        <v>101</v>
      </c>
      <c r="CH7" s="38" t="s">
        <v>101</v>
      </c>
      <c r="CI7" s="38" t="s">
        <v>101</v>
      </c>
      <c r="CJ7" s="38" t="s">
        <v>101</v>
      </c>
      <c r="CK7" s="38">
        <v>228.47</v>
      </c>
      <c r="CL7" s="38">
        <v>218.56</v>
      </c>
      <c r="CM7" s="38" t="s">
        <v>101</v>
      </c>
      <c r="CN7" s="38" t="s">
        <v>101</v>
      </c>
      <c r="CO7" s="38" t="s">
        <v>101</v>
      </c>
      <c r="CP7" s="38" t="s">
        <v>101</v>
      </c>
      <c r="CQ7" s="38">
        <v>50.66</v>
      </c>
      <c r="CR7" s="38" t="s">
        <v>101</v>
      </c>
      <c r="CS7" s="38" t="s">
        <v>101</v>
      </c>
      <c r="CT7" s="38" t="s">
        <v>101</v>
      </c>
      <c r="CU7" s="38" t="s">
        <v>101</v>
      </c>
      <c r="CV7" s="38">
        <v>42.47</v>
      </c>
      <c r="CW7" s="38">
        <v>42.86</v>
      </c>
      <c r="CX7" s="38" t="s">
        <v>101</v>
      </c>
      <c r="CY7" s="38" t="s">
        <v>101</v>
      </c>
      <c r="CZ7" s="38" t="s">
        <v>101</v>
      </c>
      <c r="DA7" s="38" t="s">
        <v>101</v>
      </c>
      <c r="DB7" s="38">
        <v>57.73</v>
      </c>
      <c r="DC7" s="38" t="s">
        <v>101</v>
      </c>
      <c r="DD7" s="38" t="s">
        <v>101</v>
      </c>
      <c r="DE7" s="38" t="s">
        <v>101</v>
      </c>
      <c r="DF7" s="38" t="s">
        <v>101</v>
      </c>
      <c r="DG7" s="38">
        <v>83.75</v>
      </c>
      <c r="DH7" s="38">
        <v>84.2</v>
      </c>
      <c r="DI7" s="38" t="s">
        <v>101</v>
      </c>
      <c r="DJ7" s="38" t="s">
        <v>101</v>
      </c>
      <c r="DK7" s="38" t="s">
        <v>101</v>
      </c>
      <c r="DL7" s="38" t="s">
        <v>101</v>
      </c>
      <c r="DM7" s="38">
        <v>3.26</v>
      </c>
      <c r="DN7" s="38" t="s">
        <v>101</v>
      </c>
      <c r="DO7" s="38" t="s">
        <v>101</v>
      </c>
      <c r="DP7" s="38" t="s">
        <v>101</v>
      </c>
      <c r="DQ7" s="38" t="s">
        <v>101</v>
      </c>
      <c r="DR7" s="38">
        <v>24.68</v>
      </c>
      <c r="DS7" s="38">
        <v>25.37</v>
      </c>
      <c r="DT7" s="38" t="s">
        <v>101</v>
      </c>
      <c r="DU7" s="38" t="s">
        <v>101</v>
      </c>
      <c r="DV7" s="38" t="s">
        <v>101</v>
      </c>
      <c r="DW7" s="38" t="s">
        <v>101</v>
      </c>
      <c r="DX7" s="38">
        <v>0</v>
      </c>
      <c r="DY7" s="38" t="s">
        <v>101</v>
      </c>
      <c r="DZ7" s="38" t="s">
        <v>101</v>
      </c>
      <c r="EA7" s="38" t="s">
        <v>101</v>
      </c>
      <c r="EB7" s="38" t="s">
        <v>101</v>
      </c>
      <c r="EC7" s="38">
        <v>8.6199999999999992</v>
      </c>
      <c r="ED7" s="38">
        <v>6.2</v>
      </c>
      <c r="EE7" s="38" t="s">
        <v>101</v>
      </c>
      <c r="EF7" s="38" t="s">
        <v>101</v>
      </c>
      <c r="EG7" s="38" t="s">
        <v>101</v>
      </c>
      <c r="EH7" s="38" t="s">
        <v>101</v>
      </c>
      <c r="EI7" s="38">
        <v>0</v>
      </c>
      <c r="EJ7" s="38" t="s">
        <v>101</v>
      </c>
      <c r="EK7" s="38" t="s">
        <v>101</v>
      </c>
      <c r="EL7" s="38" t="s">
        <v>101</v>
      </c>
      <c r="EM7" s="38" t="s">
        <v>101</v>
      </c>
      <c r="EN7" s="38">
        <v>0.36</v>
      </c>
      <c r="EO7" s="38">
        <v>0.28000000000000003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102</v>
      </c>
      <c r="C9" s="40" t="s">
        <v>103</v>
      </c>
      <c r="D9" s="40" t="s">
        <v>104</v>
      </c>
      <c r="E9" s="40" t="s">
        <v>105</v>
      </c>
      <c r="F9" s="40" t="s">
        <v>106</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E10" si="15">DATEVALUE($B7+12-B11&amp;"/1/"&amp;B12)</f>
        <v>46388</v>
      </c>
      <c r="C10" s="41">
        <f t="shared" si="15"/>
        <v>46753</v>
      </c>
      <c r="D10" s="41">
        <f t="shared" si="15"/>
        <v>47119</v>
      </c>
      <c r="E10" s="41">
        <f t="shared" si="15"/>
        <v>47484</v>
      </c>
      <c r="F10" s="42">
        <f>DATEVALUE($B7+12-F11&amp;"/1/"&amp;F12)</f>
        <v>47849</v>
      </c>
    </row>
    <row r="11" spans="1:148" x14ac:dyDescent="0.15">
      <c r="B11">
        <v>4</v>
      </c>
      <c r="C11">
        <v>3</v>
      </c>
      <c r="D11">
        <v>2</v>
      </c>
      <c r="E11">
        <v>1</v>
      </c>
      <c r="F11">
        <v>0</v>
      </c>
      <c r="G11" t="s">
        <v>107</v>
      </c>
    </row>
    <row r="12" spans="1:148" x14ac:dyDescent="0.15">
      <c r="B12">
        <v>1</v>
      </c>
      <c r="C12">
        <v>1</v>
      </c>
      <c r="D12">
        <v>1</v>
      </c>
      <c r="E12">
        <v>1</v>
      </c>
      <c r="F12">
        <v>1</v>
      </c>
      <c r="G12" t="s">
        <v>108</v>
      </c>
    </row>
    <row r="13" spans="1:148" x14ac:dyDescent="0.15">
      <c r="B13" t="s">
        <v>109</v>
      </c>
      <c r="C13" t="s">
        <v>109</v>
      </c>
      <c r="D13" t="s">
        <v>109</v>
      </c>
      <c r="E13" t="s">
        <v>109</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2021-02-19T00:40:10Z</cp:lastPrinted>
  <dcterms:created xsi:type="dcterms:W3CDTF">2020-12-04T02:32:24Z</dcterms:created>
  <dcterms:modified xsi:type="dcterms:W3CDTF">2021-02-19T00:41:25Z</dcterms:modified>
  <cp:category/>
</cp:coreProperties>
</file>