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hibatasvfl2\財務課\01財務共通\R02財務共通\0208財政運営\200870公営企業・第3セクター\公営企業\210113_公営企業に係る経営比較分析表(令和元年度)の分析等について\06 県再提出\"/>
    </mc:Choice>
  </mc:AlternateContent>
  <workbookProtection workbookAlgorithmName="SHA-512" workbookHashValue="4vAllmGaIPNmp3PtMjzU+xadRYjlaCspad/7t31K5xc/eVCWrT0M4te4QcYtD7hc5B7CmQiz49klCDPBG8UwxA==" workbookSaltValue="JUhZiEw2GaHnSDdCLLfkMA=="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J85" i="4"/>
  <c r="I85" i="4"/>
  <c r="H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<sst xmlns="http://schemas.openxmlformats.org/spreadsheetml/2006/main" count="228" uniqueCount="114">
  <si>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</si>
  <si>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</si>
  <si>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</si>
  <si>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</si>
  <si>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</si>
  <si>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</si>
  <si>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</si>
  <si>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</si>
  <si>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</si>
  <si>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</si>
  <si>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</si>
  <si>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</si>
  <si>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</si>
  <si>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</si>
  <si>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</si>
  <si>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</si>
  <si>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</si>
  <si>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</si>
  <si>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</si>
  <si>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</si>
  <si>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</si>
  <si>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</si>
  <si>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</si>
  <si>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</si>
  <si>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</si>
  <si>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</si>
  <si>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</si>
  <si>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</si>
  <si>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</si>
  <si>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</si>
  <si>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</si>
  <si>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</si>
  <si>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</si>
  <si>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</si>
  <si>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</si>
  <si>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</si>
  <si>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</si>
  <si>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</si>
  <si>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</si>
  <si>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</si>
  <si>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</si>
  <si>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</si>
  <si>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</si>
  <si>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</si>
  <si>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</si>
  <si>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</si>
  <si>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</si>
  <si>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</si>
  <si>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</si>
  <si>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</si>
  <si>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</si>
  <si>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</si>
  <si>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</si>
  <si>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</si>
  <si>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</si>
  <si>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</si>
  <si>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</si>
  <si>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</si>
  <si>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</si>
  <si>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</si>
  <si>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</si>
  <si>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</si>
  <si>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</si>
  <si>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</si>
  <si>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</si>
  <si>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</si>
  <si>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</si>
  <si>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</si>
  <si>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</si>
  <si>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</si>
  <si>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</si>
  <si>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</si>
  <si>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</si>
  <si>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</si>
  <si>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</si>
  <si>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</si>
  <si>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</si>
  <si>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</si>
  <si>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</si>
  <si>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</si>
  <si>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</si>
  <si>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</si>
  <si>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</si>
  <si>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</si>
  <si>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</si>
  <si>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</si>
  <si>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</si>
  <si>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</si>
  <si>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</si>
  <si>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</si>
  <si>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</si>
  <si>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</si>
  <si>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</si>
  <si>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新潟県　新発田市</t>
  </si>
  <si>
    <t>法適用</t>
  </si>
  <si>
    <t>水道事業</t>
  </si>
  <si>
    <t>末端給水事業</t>
  </si>
  <si>
    <t>A4</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</si>
  <si>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</si>
  <si>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</si>
  <si>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</si>
  <si>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</si>
  <si>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</si>
  <si>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</si>
  <si>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</si>
  <si>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</si>
  <si>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</si>
  <si>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</si>
  <si>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</si>
  <si>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</si>
  <si>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</si>
  <si>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施設・管路等の資産の老朽化度合を示す「有形固定資産減価償却率」は年々上昇しており、今後も上昇する見込みです。今後も資産の更新を行うための財源確保及び一層の経営改善を進めていく必要があります。
　法定耐用年数を超えた管路延長の割合を示す「管路経年化率」が高い数値を示していることから老朽化した管路が多く存在していることが分かります。
　管路更新は、有利な財源を効果的に活用し、計画的に工事を進めています。また、老朽施設は耐震性能を踏まえ補強工事や更新工事を順次進めています。</t>
    <rPh sb="55" eb="57">
      <t>コンゴ</t>
    </rPh>
    <rPh sb="83" eb="84">
      <t>スス</t>
    </rPh>
    <rPh sb="98" eb="100">
      <t>ホウテイ</t>
    </rPh>
    <rPh sb="100" eb="102">
      <t>タイヨウ</t>
    </rPh>
    <rPh sb="102" eb="104">
      <t>ネンスウ</t>
    </rPh>
    <rPh sb="105" eb="106">
      <t>コ</t>
    </rPh>
    <rPh sb="108" eb="110">
      <t>カンロ</t>
    </rPh>
    <rPh sb="110" eb="112">
      <t>エンチョウ</t>
    </rPh>
    <rPh sb="113" eb="115">
      <t>ワリアイ</t>
    </rPh>
    <rPh sb="116" eb="117">
      <t>シメ</t>
    </rPh>
    <rPh sb="119" eb="121">
      <t>カンロ</t>
    </rPh>
    <rPh sb="121" eb="124">
      <t>ケイネンカ</t>
    </rPh>
    <rPh sb="124" eb="125">
      <t>リツ</t>
    </rPh>
    <rPh sb="127" eb="128">
      <t>タカ</t>
    </rPh>
    <rPh sb="129" eb="131">
      <t>スウチ</t>
    </rPh>
    <rPh sb="132" eb="133">
      <t>シメ</t>
    </rPh>
    <rPh sb="141" eb="144">
      <t>ロウキュウカ</t>
    </rPh>
    <rPh sb="146" eb="148">
      <t>カンロ</t>
    </rPh>
    <rPh sb="149" eb="150">
      <t>オオ</t>
    </rPh>
    <rPh sb="151" eb="153">
      <t>ソンザイ</t>
    </rPh>
    <rPh sb="160" eb="161">
      <t>ワ</t>
    </rPh>
    <rPh sb="168" eb="170">
      <t>カンロ</t>
    </rPh>
    <rPh sb="170" eb="172">
      <t>コウシン</t>
    </rPh>
    <rPh sb="174" eb="176">
      <t>ユウリ</t>
    </rPh>
    <rPh sb="177" eb="179">
      <t>ザイゲン</t>
    </rPh>
    <rPh sb="180" eb="183">
      <t>コウカテキ</t>
    </rPh>
    <rPh sb="184" eb="186">
      <t>カツヨウ</t>
    </rPh>
    <rPh sb="205" eb="207">
      <t>ロウキュウ</t>
    </rPh>
    <rPh sb="207" eb="209">
      <t>シセツ</t>
    </rPh>
    <rPh sb="210" eb="212">
      <t>タイシン</t>
    </rPh>
    <rPh sb="212" eb="214">
      <t>セイノウ</t>
    </rPh>
    <rPh sb="215" eb="216">
      <t>フ</t>
    </rPh>
    <rPh sb="218" eb="220">
      <t>ホキョウ</t>
    </rPh>
    <rPh sb="220" eb="222">
      <t>コウジ</t>
    </rPh>
    <rPh sb="223" eb="225">
      <t>コウシン</t>
    </rPh>
    <rPh sb="225" eb="227">
      <t>コウジ</t>
    </rPh>
    <rPh sb="228" eb="230">
      <t>ジュンジ</t>
    </rPh>
    <rPh sb="230" eb="231">
      <t>スス</t>
    </rPh>
    <phoneticPr fontId="4"/>
  </si>
  <si>
    <t xml:space="preserve"> 「経常収支比率」は、簡易水道事業を統合した平成29年度から低い値を示していましたが、令和元年度に行った料金改定によって増収となったことから、類似団体平均に近づきました。また、「料金回収率」についても、全国・類似団体平均を上回る水準に改善しました。
 「流動比率」は、低い数値で推移しています。これは平成26年度に行われた会計基準の見直しにより、これまで借入資本金に計上していた企業債を負債に計上したことが要因にあります。数値は徐々に上向いてきていますが、短期支払に対応できるよう改善を図る必要があります。
　「企業債残高対給水収益比率」は、類似団体等に比べて高い状況にあります。これは水道未普及地域解消を目的に平成13年～24年度にわたり拡張工事を実施した際に借り入れた企業債が要因です。適正な水道料金に改定を行い給水収益の確保及び企業債借入を抑制し改善に努めています。
　「給水原価」が上昇傾向にある主な要因は、水道施設の老朽化や簡易水道事業との統合により費用が増加していることによるものです。「施設利用率」や給水人口予測等も踏まえ、施設等の更新時期に合わせて適正な規模への見直し、維持管理費の削減といった費用の縮減を検討する必要があります。「有収率」は、類似団体等に比べ低い値を示しています。老朽管の更新工事により改善傾向にありますが、老朽化した管路が多く存在しているため、有収率向上に向け今後も計画的に更新を進める必要があります。</t>
    <rPh sb="11" eb="13">
      <t>カンイ</t>
    </rPh>
    <rPh sb="13" eb="15">
      <t>スイドウ</t>
    </rPh>
    <rPh sb="15" eb="17">
      <t>ジギョウ</t>
    </rPh>
    <rPh sb="18" eb="20">
      <t>トウゴウ</t>
    </rPh>
    <rPh sb="22" eb="24">
      <t>ヘイセイ</t>
    </rPh>
    <rPh sb="43" eb="45">
      <t>レイワ</t>
    </rPh>
    <rPh sb="46" eb="47">
      <t>ネン</t>
    </rPh>
    <rPh sb="52" eb="54">
      <t>リョウキン</t>
    </rPh>
    <rPh sb="54" eb="56">
      <t>カイテイ</t>
    </rPh>
    <rPh sb="60" eb="62">
      <t>ゾウシュウ</t>
    </rPh>
    <rPh sb="71" eb="73">
      <t>ルイジ</t>
    </rPh>
    <rPh sb="73" eb="75">
      <t>ダンタイ</t>
    </rPh>
    <rPh sb="75" eb="77">
      <t>ヘイキン</t>
    </rPh>
    <rPh sb="78" eb="79">
      <t>チカ</t>
    </rPh>
    <rPh sb="114" eb="116">
      <t>スイジュン</t>
    </rPh>
    <rPh sb="136" eb="138">
      <t>スウチ</t>
    </rPh>
    <rPh sb="150" eb="152">
      <t>ヘイセイ</t>
    </rPh>
    <rPh sb="256" eb="258">
      <t>キギョウ</t>
    </rPh>
    <rPh sb="258" eb="259">
      <t>サイ</t>
    </rPh>
    <rPh sb="259" eb="261">
      <t>ザンダカ</t>
    </rPh>
    <rPh sb="261" eb="262">
      <t>タイ</t>
    </rPh>
    <rPh sb="262" eb="264">
      <t>キュウスイ</t>
    </rPh>
    <rPh sb="264" eb="266">
      <t>シュウエキ</t>
    </rPh>
    <rPh sb="266" eb="268">
      <t>ヒリツ</t>
    </rPh>
    <rPh sb="271" eb="273">
      <t>ルイジ</t>
    </rPh>
    <rPh sb="273" eb="275">
      <t>ダンタイ</t>
    </rPh>
    <rPh sb="275" eb="276">
      <t>トウ</t>
    </rPh>
    <rPh sb="277" eb="278">
      <t>クラ</t>
    </rPh>
    <rPh sb="280" eb="281">
      <t>タカ</t>
    </rPh>
    <rPh sb="282" eb="284">
      <t>ジョウキョウ</t>
    </rPh>
    <rPh sb="293" eb="295">
      <t>スイドウ</t>
    </rPh>
    <rPh sb="295" eb="296">
      <t>ミ</t>
    </rPh>
    <rPh sb="296" eb="298">
      <t>フキュウ</t>
    </rPh>
    <rPh sb="298" eb="300">
      <t>チイキ</t>
    </rPh>
    <rPh sb="300" eb="302">
      <t>カイショウ</t>
    </rPh>
    <rPh sb="303" eb="305">
      <t>モクテキ</t>
    </rPh>
    <rPh sb="306" eb="308">
      <t>ヘイセイ</t>
    </rPh>
    <rPh sb="310" eb="311">
      <t>ネン</t>
    </rPh>
    <rPh sb="314" eb="316">
      <t>ネンド</t>
    </rPh>
    <rPh sb="320" eb="322">
      <t>カクチョウ</t>
    </rPh>
    <rPh sb="322" eb="324">
      <t>コウジ</t>
    </rPh>
    <rPh sb="325" eb="327">
      <t>ジッシ</t>
    </rPh>
    <rPh sb="329" eb="330">
      <t>サイ</t>
    </rPh>
    <rPh sb="336" eb="338">
      <t>キギョウ</t>
    </rPh>
    <rPh sb="338" eb="339">
      <t>サイ</t>
    </rPh>
    <rPh sb="340" eb="342">
      <t>ヨウイン</t>
    </rPh>
    <rPh sb="345" eb="347">
      <t>テキセイ</t>
    </rPh>
    <rPh sb="348" eb="350">
      <t>スイドウ</t>
    </rPh>
    <rPh sb="350" eb="352">
      <t>リョウキン</t>
    </rPh>
    <rPh sb="353" eb="355">
      <t>カイテイ</t>
    </rPh>
    <rPh sb="356" eb="357">
      <t>オコナ</t>
    </rPh>
    <rPh sb="363" eb="365">
      <t>カクホ</t>
    </rPh>
    <rPh sb="365" eb="366">
      <t>オヨ</t>
    </rPh>
    <rPh sb="376" eb="378">
      <t>カイゼン</t>
    </rPh>
    <rPh sb="379" eb="380">
      <t>ツト</t>
    </rPh>
    <rPh sb="389" eb="391">
      <t>キュウスイ</t>
    </rPh>
    <rPh sb="391" eb="393">
      <t>ゲンカ</t>
    </rPh>
    <rPh sb="395" eb="397">
      <t>ジョウショウ</t>
    </rPh>
    <rPh sb="397" eb="399">
      <t>ケイコウ</t>
    </rPh>
    <rPh sb="402" eb="403">
      <t>オモ</t>
    </rPh>
    <rPh sb="404" eb="406">
      <t>ヨウイン</t>
    </rPh>
    <rPh sb="408" eb="410">
      <t>スイドウ</t>
    </rPh>
    <rPh sb="410" eb="412">
      <t>シセツ</t>
    </rPh>
    <rPh sb="413" eb="415">
      <t>ロウキュウ</t>
    </rPh>
    <rPh sb="415" eb="416">
      <t>カ</t>
    </rPh>
    <rPh sb="417" eb="419">
      <t>カンイ</t>
    </rPh>
    <rPh sb="419" eb="421">
      <t>スイドウ</t>
    </rPh>
    <rPh sb="421" eb="423">
      <t>ジギョウ</t>
    </rPh>
    <rPh sb="425" eb="427">
      <t>トウゴウ</t>
    </rPh>
    <rPh sb="524" eb="526">
      <t>ユウシュウ</t>
    </rPh>
    <rPh sb="526" eb="527">
      <t>リツ</t>
    </rPh>
    <rPh sb="530" eb="532">
      <t>ルイジ</t>
    </rPh>
    <rPh sb="532" eb="534">
      <t>ダンタイ</t>
    </rPh>
    <rPh sb="534" eb="535">
      <t>トウ</t>
    </rPh>
    <rPh sb="536" eb="537">
      <t>クラ</t>
    </rPh>
    <rPh sb="538" eb="539">
      <t>ヒク</t>
    </rPh>
    <rPh sb="540" eb="541">
      <t>アタイ</t>
    </rPh>
    <rPh sb="542" eb="543">
      <t>シメ</t>
    </rPh>
    <rPh sb="549" eb="551">
      <t>ロウキュウ</t>
    </rPh>
    <rPh sb="560" eb="562">
      <t>カイゼン</t>
    </rPh>
    <rPh sb="562" eb="564">
      <t>ケイコウ</t>
    </rPh>
    <rPh sb="571" eb="574">
      <t>ロウキュウカ</t>
    </rPh>
    <rPh sb="576" eb="578">
      <t>カンロ</t>
    </rPh>
    <rPh sb="579" eb="580">
      <t>オオ</t>
    </rPh>
    <rPh sb="581" eb="583">
      <t>ソンザイ</t>
    </rPh>
    <rPh sb="590" eb="593">
      <t>ユウシュウリツ</t>
    </rPh>
    <rPh sb="593" eb="595">
      <t>コウジョウ</t>
    </rPh>
    <rPh sb="596" eb="597">
      <t>ム</t>
    </rPh>
    <rPh sb="598" eb="600">
      <t>コンゴ</t>
    </rPh>
    <rPh sb="601" eb="604">
      <t>ケイカクテキ</t>
    </rPh>
    <rPh sb="605" eb="607">
      <t>コウシン</t>
    </rPh>
    <rPh sb="608" eb="609">
      <t>スス</t>
    </rPh>
    <rPh sb="611" eb="613">
      <t>ヒツヨウ</t>
    </rPh>
    <phoneticPr fontId="4"/>
  </si>
  <si>
    <t>　「料金回収率」では、全国平均値、類似団体平均値を上回り改善がみられたものの、指標結果の多くが全国平均値等を下回る結果となっています。「企業債残高対給水収益比率」、「流動比率」、「管路経年化率」及び「管路更新率」をみると、給水収益のわりに企業債残高が多いこと、現金等の流動資産が少ないこと及び法定耐用年数を経過した資産が多いわりに更新率が低いことは、これまで必要な投資がなされずに先送りにし、現在まで健全性を保持してきたとも読み取ることができます。水道事業は、将来にわたって持続していかなければならないライフライン事業であることから、現状の把握・分析を行い、当面の間（平成28年度～令和5年度）に取り組む事項、方策をまとめた水道ビジョンを作成しています。今後もお客様の理解・協力を得ながら、より良い水道事業の運営を目指していきます。</t>
    <rPh sb="2" eb="4">
      <t>リョウキン</t>
    </rPh>
    <rPh sb="4" eb="6">
      <t>カイシュウ</t>
    </rPh>
    <rPh sb="6" eb="7">
      <t>リツ</t>
    </rPh>
    <rPh sb="25" eb="27">
      <t>ウワマワ</t>
    </rPh>
    <rPh sb="28" eb="30">
      <t>カイゼン</t>
    </rPh>
    <rPh sb="52" eb="53">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</si>
</sst>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0.52</c:v>
                </c:pt>
                <c:pt idx="1">
                  <c:v>0.18</c:v>
                </c:pt>
                <c:pt idx="2">
                  <c:v>0.46</c:v>
                </c:pt>
                <c:pt idx="3">
                  <c:v>0.91</c:v>
                </c:pt>
                <c:pt idx="4">
                  <c:v>0.79</c:v>
                </c:pt>
              </c:numCache>
            </c:numRef>
          </c:val>
          <c:extLst>
            <c:ext xmlns:c16="http://schemas.microsoft.com/office/drawing/2014/chart" uri="{C3380CC4-5D6E-409C-BE32-E72D297353CC}">
              <c16:uniqueId val="{00000000-9858-43FC-99E3-E2D7AE1D619D}"/>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0.71</c:v>
                </c:pt>
                <c:pt idx="1">
                  <c:v>0.71</c:v>
                </c:pt>
                <c:pt idx="2">
                  <c:v>0.75</c:v>
                </c:pt>
                <c:pt idx="3">
                  <c:v>0.63</c:v>
                </c:pt>
                <c:pt idx="4">
                  <c:v>0.63</c:v>
                </c:pt>
              </c:numCache>
            </c:numRef>
          </c:val>
          <c:smooth val="0"/>
          <c:extLst>
            <c:ext xmlns:c16="http://schemas.microsoft.com/office/drawing/2014/chart" uri="{C3380CC4-5D6E-409C-BE32-E72D297353CC}">
              <c16:uniqueId val="{00000001-9858-43FC-99E3-E2D7AE1D619D}"/>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54.81</c:v>
                </c:pt>
                <c:pt idx="1">
                  <c:v>55.92</c:v>
                </c:pt>
                <c:pt idx="2">
                  <c:v>57</c:v>
                </c:pt>
                <c:pt idx="3">
                  <c:v>54.1</c:v>
                </c:pt>
                <c:pt idx="4">
                  <c:v>52.86</c:v>
                </c:pt>
              </c:numCache>
            </c:numRef>
          </c:val>
          <c:extLst>
            <c:ext xmlns:c16="http://schemas.microsoft.com/office/drawing/2014/chart" uri="{C3380CC4-5D6E-409C-BE32-E72D297353CC}">
              <c16:uniqueId val="{00000000-7656-4E4C-A3C1-B160F11016EF}"/>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59.34</c:v>
                </c:pt>
                <c:pt idx="1">
                  <c:v>59.11</c:v>
                </c:pt>
                <c:pt idx="2">
                  <c:v>59.74</c:v>
                </c:pt>
                <c:pt idx="3">
                  <c:v>59.46</c:v>
                </c:pt>
                <c:pt idx="4">
                  <c:v>59.51</c:v>
                </c:pt>
              </c:numCache>
            </c:numRef>
          </c:val>
          <c:smooth val="0"/>
          <c:extLst>
            <c:ext xmlns:c16="http://schemas.microsoft.com/office/drawing/2014/chart" uri="{C3380CC4-5D6E-409C-BE32-E72D297353CC}">
              <c16:uniqueId val="{00000001-7656-4E4C-A3C1-B160F11016EF}"/>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85.78</c:v>
                </c:pt>
                <c:pt idx="1">
                  <c:v>84.78</c:v>
                </c:pt>
                <c:pt idx="2">
                  <c:v>82.75</c:v>
                </c:pt>
                <c:pt idx="3">
                  <c:v>85.46</c:v>
                </c:pt>
                <c:pt idx="4">
                  <c:v>85.27</c:v>
                </c:pt>
              </c:numCache>
            </c:numRef>
          </c:val>
          <c:extLst>
            <c:ext xmlns:c16="http://schemas.microsoft.com/office/drawing/2014/chart" uri="{C3380CC4-5D6E-409C-BE32-E72D297353CC}">
              <c16:uniqueId val="{00000000-D817-4454-A834-940F0ED3FD00}"/>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87.74</c:v>
                </c:pt>
                <c:pt idx="1">
                  <c:v>87.91</c:v>
                </c:pt>
                <c:pt idx="2">
                  <c:v>87.28</c:v>
                </c:pt>
                <c:pt idx="3">
                  <c:v>87.41</c:v>
                </c:pt>
                <c:pt idx="4">
                  <c:v>87.08</c:v>
                </c:pt>
              </c:numCache>
            </c:numRef>
          </c:val>
          <c:smooth val="0"/>
          <c:extLst>
            <c:ext xmlns:c16="http://schemas.microsoft.com/office/drawing/2014/chart" uri="{C3380CC4-5D6E-409C-BE32-E72D297353CC}">
              <c16:uniqueId val="{00000001-D817-4454-A834-940F0ED3FD00}"/>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109.89</c:v>
                </c:pt>
                <c:pt idx="1">
                  <c:v>113.18</c:v>
                </c:pt>
                <c:pt idx="2">
                  <c:v>108.37</c:v>
                </c:pt>
                <c:pt idx="3">
                  <c:v>103.87</c:v>
                </c:pt>
                <c:pt idx="4">
                  <c:v>109.52</c:v>
                </c:pt>
              </c:numCache>
            </c:numRef>
          </c:val>
          <c:extLst>
            <c:ext xmlns:c16="http://schemas.microsoft.com/office/drawing/2014/chart" uri="{C3380CC4-5D6E-409C-BE32-E72D297353CC}">
              <c16:uniqueId val="{00000000-236F-4DBF-85C3-ABFCB95D0A80}"/>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112.69</c:v>
                </c:pt>
                <c:pt idx="1">
                  <c:v>113.16</c:v>
                </c:pt>
                <c:pt idx="2">
                  <c:v>112.15</c:v>
                </c:pt>
                <c:pt idx="3">
                  <c:v>111.44</c:v>
                </c:pt>
                <c:pt idx="4">
                  <c:v>111.17</c:v>
                </c:pt>
              </c:numCache>
            </c:numRef>
          </c:val>
          <c:smooth val="0"/>
          <c:extLst>
            <c:ext xmlns:c16="http://schemas.microsoft.com/office/drawing/2014/chart" uri="{C3380CC4-5D6E-409C-BE32-E72D297353CC}">
              <c16:uniqueId val="{00000001-236F-4DBF-85C3-ABFCB95D0A80}"/>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44.79</c:v>
                </c:pt>
                <c:pt idx="1">
                  <c:v>45.5</c:v>
                </c:pt>
                <c:pt idx="2">
                  <c:v>44.28</c:v>
                </c:pt>
                <c:pt idx="3">
                  <c:v>45.46</c:v>
                </c:pt>
                <c:pt idx="4">
                  <c:v>46.64</c:v>
                </c:pt>
              </c:numCache>
            </c:numRef>
          </c:val>
          <c:extLst>
            <c:ext xmlns:c16="http://schemas.microsoft.com/office/drawing/2014/chart" uri="{C3380CC4-5D6E-409C-BE32-E72D297353CC}">
              <c16:uniqueId val="{00000000-E7E0-458D-B2DB-21B73604235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46.27</c:v>
                </c:pt>
                <c:pt idx="1">
                  <c:v>46.88</c:v>
                </c:pt>
                <c:pt idx="2">
                  <c:v>46.94</c:v>
                </c:pt>
                <c:pt idx="3">
                  <c:v>47.62</c:v>
                </c:pt>
                <c:pt idx="4">
                  <c:v>48.55</c:v>
                </c:pt>
              </c:numCache>
            </c:numRef>
          </c:val>
          <c:smooth val="0"/>
          <c:extLst>
            <c:ext xmlns:c16="http://schemas.microsoft.com/office/drawing/2014/chart" uri="{C3380CC4-5D6E-409C-BE32-E72D297353CC}">
              <c16:uniqueId val="{00000001-E7E0-458D-B2DB-21B73604235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16.16</c:v>
                </c:pt>
                <c:pt idx="1">
                  <c:v>16.03</c:v>
                </c:pt>
                <c:pt idx="2">
                  <c:v>15.7</c:v>
                </c:pt>
                <c:pt idx="3">
                  <c:v>16.45</c:v>
                </c:pt>
                <c:pt idx="4">
                  <c:v>16.559999999999999</c:v>
                </c:pt>
              </c:numCache>
            </c:numRef>
          </c:val>
          <c:extLst>
            <c:ext xmlns:c16="http://schemas.microsoft.com/office/drawing/2014/chart" uri="{C3380CC4-5D6E-409C-BE32-E72D297353CC}">
              <c16:uniqueId val="{00000000-F913-4283-9EC4-256E6A81FFB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10.93</c:v>
                </c:pt>
                <c:pt idx="1">
                  <c:v>13.39</c:v>
                </c:pt>
                <c:pt idx="2">
                  <c:v>14.48</c:v>
                </c:pt>
                <c:pt idx="3">
                  <c:v>16.27</c:v>
                </c:pt>
                <c:pt idx="4">
                  <c:v>17.11</c:v>
                </c:pt>
              </c:numCache>
            </c:numRef>
          </c:val>
          <c:smooth val="0"/>
          <c:extLst>
            <c:ext xmlns:c16="http://schemas.microsoft.com/office/drawing/2014/chart" uri="{C3380CC4-5D6E-409C-BE32-E72D297353CC}">
              <c16:uniqueId val="{00000001-F913-4283-9EC4-256E6A81FFB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280A-47C9-A3A1-E0D681311E5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0.54</c:v>
                </c:pt>
                <c:pt idx="1">
                  <c:v>0.68</c:v>
                </c:pt>
                <c:pt idx="2">
                  <c:v>1</c:v>
                </c:pt>
                <c:pt idx="3">
                  <c:v>1.03</c:v>
                </c:pt>
                <c:pt idx="4">
                  <c:v>0.78</c:v>
                </c:pt>
              </c:numCache>
            </c:numRef>
          </c:val>
          <c:smooth val="0"/>
          <c:extLst>
            <c:ext xmlns:c16="http://schemas.microsoft.com/office/drawing/2014/chart" uri="{C3380CC4-5D6E-409C-BE32-E72D297353CC}">
              <c16:uniqueId val="{00000001-280A-47C9-A3A1-E0D681311E5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113.54</c:v>
                </c:pt>
                <c:pt idx="1">
                  <c:v>131.80000000000001</c:v>
                </c:pt>
                <c:pt idx="2">
                  <c:v>146.56</c:v>
                </c:pt>
                <c:pt idx="3">
                  <c:v>144.54</c:v>
                </c:pt>
                <c:pt idx="4">
                  <c:v>163.57</c:v>
                </c:pt>
              </c:numCache>
            </c:numRef>
          </c:val>
          <c:extLst>
            <c:ext xmlns:c16="http://schemas.microsoft.com/office/drawing/2014/chart" uri="{C3380CC4-5D6E-409C-BE32-E72D297353CC}">
              <c16:uniqueId val="{00000000-6DFD-4969-B5AF-A534F8D23FF4}"/>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346.59</c:v>
                </c:pt>
                <c:pt idx="1">
                  <c:v>357.82</c:v>
                </c:pt>
                <c:pt idx="2">
                  <c:v>355.5</c:v>
                </c:pt>
                <c:pt idx="3">
                  <c:v>349.83</c:v>
                </c:pt>
                <c:pt idx="4">
                  <c:v>360.86</c:v>
                </c:pt>
              </c:numCache>
            </c:numRef>
          </c:val>
          <c:smooth val="0"/>
          <c:extLst>
            <c:ext xmlns:c16="http://schemas.microsoft.com/office/drawing/2014/chart" uri="{C3380CC4-5D6E-409C-BE32-E72D297353CC}">
              <c16:uniqueId val="{00000001-6DFD-4969-B5AF-A534F8D23FF4}"/>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411.75</c:v>
                </c:pt>
                <c:pt idx="1">
                  <c:v>416.9</c:v>
                </c:pt>
                <c:pt idx="2">
                  <c:v>452.98</c:v>
                </c:pt>
                <c:pt idx="3">
                  <c:v>458.21</c:v>
                </c:pt>
                <c:pt idx="4">
                  <c:v>434.85</c:v>
                </c:pt>
              </c:numCache>
            </c:numRef>
          </c:val>
          <c:extLst>
            <c:ext xmlns:c16="http://schemas.microsoft.com/office/drawing/2014/chart" uri="{C3380CC4-5D6E-409C-BE32-E72D297353CC}">
              <c16:uniqueId val="{00000000-37BE-4754-9EB5-026799E96CE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312.02999999999997</c:v>
                </c:pt>
                <c:pt idx="1">
                  <c:v>307.45999999999998</c:v>
                </c:pt>
                <c:pt idx="2">
                  <c:v>312.58</c:v>
                </c:pt>
                <c:pt idx="3">
                  <c:v>314.87</c:v>
                </c:pt>
                <c:pt idx="4">
                  <c:v>309.27999999999997</c:v>
                </c:pt>
              </c:numCache>
            </c:numRef>
          </c:val>
          <c:smooth val="0"/>
          <c:extLst>
            <c:ext xmlns:c16="http://schemas.microsoft.com/office/drawing/2014/chart" uri="{C3380CC4-5D6E-409C-BE32-E72D297353CC}">
              <c16:uniqueId val="{00000001-37BE-4754-9EB5-026799E96CE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106.54</c:v>
                </c:pt>
                <c:pt idx="1">
                  <c:v>108.95</c:v>
                </c:pt>
                <c:pt idx="2">
                  <c:v>103.29</c:v>
                </c:pt>
                <c:pt idx="3">
                  <c:v>99.75</c:v>
                </c:pt>
                <c:pt idx="4">
                  <c:v>106.05</c:v>
                </c:pt>
              </c:numCache>
            </c:numRef>
          </c:val>
          <c:extLst>
            <c:ext xmlns:c16="http://schemas.microsoft.com/office/drawing/2014/chart" uri="{C3380CC4-5D6E-409C-BE32-E72D297353CC}">
              <c16:uniqueId val="{00000000-E58B-4D75-A02D-C0D06AEF99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105.71</c:v>
                </c:pt>
                <c:pt idx="1">
                  <c:v>106.01</c:v>
                </c:pt>
                <c:pt idx="2">
                  <c:v>104.57</c:v>
                </c:pt>
                <c:pt idx="3">
                  <c:v>103.54</c:v>
                </c:pt>
                <c:pt idx="4">
                  <c:v>103.32</c:v>
                </c:pt>
              </c:numCache>
            </c:numRef>
          </c:val>
          <c:smooth val="0"/>
          <c:extLst>
            <c:ext xmlns:c16="http://schemas.microsoft.com/office/drawing/2014/chart" uri="{C3380CC4-5D6E-409C-BE32-E72D297353CC}">
              <c16:uniqueId val="{00000001-E58B-4D75-A02D-C0D06AEF99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155.6</c:v>
                </c:pt>
                <c:pt idx="1">
                  <c:v>152.49</c:v>
                </c:pt>
                <c:pt idx="2">
                  <c:v>160.99</c:v>
                </c:pt>
                <c:pt idx="3">
                  <c:v>166.55</c:v>
                </c:pt>
                <c:pt idx="4">
                  <c:v>166.43</c:v>
                </c:pt>
              </c:numCache>
            </c:numRef>
          </c:val>
          <c:extLst>
            <c:ext xmlns:c16="http://schemas.microsoft.com/office/drawing/2014/chart" uri="{C3380CC4-5D6E-409C-BE32-E72D297353CC}">
              <c16:uniqueId val="{00000000-E8CD-48FE-B452-BE7FEF5E7E02}"/>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162.15</c:v>
                </c:pt>
                <c:pt idx="1">
                  <c:v>162.24</c:v>
                </c:pt>
                <c:pt idx="2">
                  <c:v>165.47</c:v>
                </c:pt>
                <c:pt idx="3">
                  <c:v>167.46</c:v>
                </c:pt>
                <c:pt idx="4">
                  <c:v>168.56</c:v>
                </c:pt>
              </c:numCache>
            </c:numRef>
          </c:val>
          <c:smooth val="0"/>
          <c:extLst>
            <c:ext xmlns:c16="http://schemas.microsoft.com/office/drawing/2014/chart" uri="{C3380CC4-5D6E-409C-BE32-E72D297353CC}">
              <c16:uniqueId val="{00000001-E8CD-48FE-B452-BE7FEF5E7E02}"/>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59"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新潟県　新発田市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A4</v>
      </c>
      <c r="X8" s="60"/>
      <c r="Y8" s="60"/>
      <c r="Z8" s="60"/>
      <c r="AA8" s="60"/>
      <c r="AB8" s="60"/>
      <c r="AC8" s="60"/>
      <c r="AD8" s="60" t="str">
        <f>データ!$M$6</f>
        <v>非設置</v>
      </c>
      <c r="AE8" s="60"/>
      <c r="AF8" s="60"/>
      <c r="AG8" s="60"/>
      <c r="AH8" s="60"/>
      <c r="AI8" s="60"/>
      <c r="AJ8" s="60"/>
      <c r="AK8" s="4"/>
      <c r="AL8" s="61">
        <f>データ!$R$6</f>
        <v>97032</v>
      </c>
      <c r="AM8" s="61"/>
      <c r="AN8" s="61"/>
      <c r="AO8" s="61"/>
      <c r="AP8" s="61"/>
      <c r="AQ8" s="61"/>
      <c r="AR8" s="61"/>
      <c r="AS8" s="61"/>
      <c r="AT8" s="52">
        <f>データ!$S$6</f>
        <v>533.11</v>
      </c>
      <c r="AU8" s="53"/>
      <c r="AV8" s="53"/>
      <c r="AW8" s="53"/>
      <c r="AX8" s="53"/>
      <c r="AY8" s="53"/>
      <c r="AZ8" s="53"/>
      <c r="BA8" s="53"/>
      <c r="BB8" s="54">
        <f>データ!$T$6</f>
        <v>182.01</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61.37</v>
      </c>
      <c r="J10" s="53"/>
      <c r="K10" s="53"/>
      <c r="L10" s="53"/>
      <c r="M10" s="53"/>
      <c r="N10" s="53"/>
      <c r="O10" s="64"/>
      <c r="P10" s="54">
        <f>データ!$P$6</f>
        <v>98.7</v>
      </c>
      <c r="Q10" s="54"/>
      <c r="R10" s="54"/>
      <c r="S10" s="54"/>
      <c r="T10" s="54"/>
      <c r="U10" s="54"/>
      <c r="V10" s="54"/>
      <c r="W10" s="61">
        <f>データ!$Q$6</f>
        <v>3328</v>
      </c>
      <c r="X10" s="61"/>
      <c r="Y10" s="61"/>
      <c r="Z10" s="61"/>
      <c r="AA10" s="61"/>
      <c r="AB10" s="61"/>
      <c r="AC10" s="61"/>
      <c r="AD10" s="2"/>
      <c r="AE10" s="2"/>
      <c r="AF10" s="2"/>
      <c r="AG10" s="2"/>
      <c r="AH10" s="4"/>
      <c r="AI10" s="4"/>
      <c r="AJ10" s="4"/>
      <c r="AK10" s="4"/>
      <c r="AL10" s="61">
        <f>データ!$U$6</f>
        <v>91039</v>
      </c>
      <c r="AM10" s="61"/>
      <c r="AN10" s="61"/>
      <c r="AO10" s="61"/>
      <c r="AP10" s="61"/>
      <c r="AQ10" s="61"/>
      <c r="AR10" s="61"/>
      <c r="AS10" s="61"/>
      <c r="AT10" s="52">
        <f>データ!$V$6</f>
        <v>192.09</v>
      </c>
      <c r="AU10" s="53"/>
      <c r="AV10" s="53"/>
      <c r="AW10" s="53"/>
      <c r="AX10" s="53"/>
      <c r="AY10" s="53"/>
      <c r="AZ10" s="53"/>
      <c r="BA10" s="53"/>
      <c r="BB10" s="54">
        <f>データ!$W$6</f>
        <v>473.94</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112</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111</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113</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iypID+n8JP3neVbTIzwiO0NXLEOlLzWz1RWxppjLoujftvdMiJCQ5NAQ6Unc2OQQ5uKxMzdn2nIFaYJVWJUOfw==" saltValue="A4OT4Kv5qjPYWlAF/k5EM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152064</v>
      </c>
      <c r="D6" s="34">
        <f t="shared" si="3"/>
        <v>46</v>
      </c>
      <c r="E6" s="34">
        <f t="shared" si="3"/>
        <v>1</v>
      </c>
      <c r="F6" s="34">
        <f t="shared" si="3"/>
        <v>0</v>
      </c>
      <c r="G6" s="34">
        <f t="shared" si="3"/>
        <v>1</v>
      </c>
      <c r="H6" s="34" t="str">
        <f t="shared" si="3"/>
        <v>新潟県　新発田市</v>
      </c>
      <c r="I6" s="34" t="str">
        <f t="shared" si="3"/>
        <v>法適用</v>
      </c>
      <c r="J6" s="34" t="str">
        <f t="shared" si="3"/>
        <v>水道事業</v>
      </c>
      <c r="K6" s="34" t="str">
        <f t="shared" si="3"/>
        <v>末端給水事業</v>
      </c>
      <c r="L6" s="34" t="str">
        <f t="shared" si="3"/>
        <v>A4</v>
      </c>
      <c r="M6" s="34" t="str">
        <f t="shared" si="3"/>
        <v>非設置</v>
      </c>
      <c r="N6" s="35" t="str">
        <f t="shared" si="3"/>
        <v>-</v>
      </c>
      <c r="O6" s="35">
        <f t="shared" si="3"/>
        <v>61.37</v>
      </c>
      <c r="P6" s="35">
        <f t="shared" si="3"/>
        <v>98.7</v>
      </c>
      <c r="Q6" s="35">
        <f t="shared" si="3"/>
        <v>3328</v>
      </c>
      <c r="R6" s="35">
        <f t="shared" si="3"/>
        <v>97032</v>
      </c>
      <c r="S6" s="35">
        <f t="shared" si="3"/>
        <v>533.11</v>
      </c>
      <c r="T6" s="35">
        <f t="shared" si="3"/>
        <v>182.01</v>
      </c>
      <c r="U6" s="35">
        <f t="shared" si="3"/>
        <v>91039</v>
      </c>
      <c r="V6" s="35">
        <f t="shared" si="3"/>
        <v>192.09</v>
      </c>
      <c r="W6" s="35">
        <f t="shared" si="3"/>
        <v>473.94</v>
      </c>
      <c r="X6" s="36">
        <f>IF(X7="",NA(),X7)</f>
        <v>109.89</v>
      </c>
      <c r="Y6" s="36">
        <f t="shared" ref="Y6:AG6" si="4">IF(Y7="",NA(),Y7)</f>
        <v>113.18</v>
      </c>
      <c r="Z6" s="36">
        <f t="shared" si="4"/>
        <v>108.37</v>
      </c>
      <c r="AA6" s="36">
        <f t="shared" si="4"/>
        <v>103.87</v>
      </c>
      <c r="AB6" s="36">
        <f t="shared" si="4"/>
        <v>109.52</v>
      </c>
      <c r="AC6" s="36">
        <f t="shared" si="4"/>
        <v>112.69</v>
      </c>
      <c r="AD6" s="36">
        <f t="shared" si="4"/>
        <v>113.16</v>
      </c>
      <c r="AE6" s="36">
        <f t="shared" si="4"/>
        <v>112.15</v>
      </c>
      <c r="AF6" s="36">
        <f t="shared" si="4"/>
        <v>111.44</v>
      </c>
      <c r="AG6" s="36">
        <f t="shared" si="4"/>
        <v>111.17</v>
      </c>
      <c r="AH6" s="35" t="str">
        <f>IF(AH7="","",IF(AH7="-","【-】","【"&amp;SUBSTITUTE(TEXT(AH7,"#,##0.00"),"-","△")&amp;"】"))</f>
        <v>【112.01】</v>
      </c>
      <c r="AI6" s="35">
        <f>IF(AI7="",NA(),AI7)</f>
        <v>0</v>
      </c>
      <c r="AJ6" s="35">
        <f t="shared" ref="AJ6:AR6" si="5">IF(AJ7="",NA(),AJ7)</f>
        <v>0</v>
      </c>
      <c r="AK6" s="35">
        <f t="shared" si="5"/>
        <v>0</v>
      </c>
      <c r="AL6" s="35">
        <f t="shared" si="5"/>
        <v>0</v>
      </c>
      <c r="AM6" s="35">
        <f t="shared" si="5"/>
        <v>0</v>
      </c>
      <c r="AN6" s="36">
        <f t="shared" si="5"/>
        <v>0.54</v>
      </c>
      <c r="AO6" s="36">
        <f t="shared" si="5"/>
        <v>0.68</v>
      </c>
      <c r="AP6" s="36">
        <f t="shared" si="5"/>
        <v>1</v>
      </c>
      <c r="AQ6" s="36">
        <f t="shared" si="5"/>
        <v>1.03</v>
      </c>
      <c r="AR6" s="36">
        <f t="shared" si="5"/>
        <v>0.78</v>
      </c>
      <c r="AS6" s="35" t="str">
        <f>IF(AS7="","",IF(AS7="-","【-】","【"&amp;SUBSTITUTE(TEXT(AS7,"#,##0.00"),"-","△")&amp;"】"))</f>
        <v>【1.08】</v>
      </c>
      <c r="AT6" s="36">
        <f>IF(AT7="",NA(),AT7)</f>
        <v>113.54</v>
      </c>
      <c r="AU6" s="36">
        <f t="shared" ref="AU6:BC6" si="6">IF(AU7="",NA(),AU7)</f>
        <v>131.80000000000001</v>
      </c>
      <c r="AV6" s="36">
        <f t="shared" si="6"/>
        <v>146.56</v>
      </c>
      <c r="AW6" s="36">
        <f t="shared" si="6"/>
        <v>144.54</v>
      </c>
      <c r="AX6" s="36">
        <f t="shared" si="6"/>
        <v>163.57</v>
      </c>
      <c r="AY6" s="36">
        <f t="shared" si="6"/>
        <v>346.59</v>
      </c>
      <c r="AZ6" s="36">
        <f t="shared" si="6"/>
        <v>357.82</v>
      </c>
      <c r="BA6" s="36">
        <f t="shared" si="6"/>
        <v>355.5</v>
      </c>
      <c r="BB6" s="36">
        <f t="shared" si="6"/>
        <v>349.83</v>
      </c>
      <c r="BC6" s="36">
        <f t="shared" si="6"/>
        <v>360.86</v>
      </c>
      <c r="BD6" s="35" t="str">
        <f>IF(BD7="","",IF(BD7="-","【-】","【"&amp;SUBSTITUTE(TEXT(BD7,"#,##0.00"),"-","△")&amp;"】"))</f>
        <v>【264.97】</v>
      </c>
      <c r="BE6" s="36">
        <f>IF(BE7="",NA(),BE7)</f>
        <v>411.75</v>
      </c>
      <c r="BF6" s="36">
        <f t="shared" ref="BF6:BN6" si="7">IF(BF7="",NA(),BF7)</f>
        <v>416.9</v>
      </c>
      <c r="BG6" s="36">
        <f t="shared" si="7"/>
        <v>452.98</v>
      </c>
      <c r="BH6" s="36">
        <f t="shared" si="7"/>
        <v>458.21</v>
      </c>
      <c r="BI6" s="36">
        <f t="shared" si="7"/>
        <v>434.85</v>
      </c>
      <c r="BJ6" s="36">
        <f t="shared" si="7"/>
        <v>312.02999999999997</v>
      </c>
      <c r="BK6" s="36">
        <f t="shared" si="7"/>
        <v>307.45999999999998</v>
      </c>
      <c r="BL6" s="36">
        <f t="shared" si="7"/>
        <v>312.58</v>
      </c>
      <c r="BM6" s="36">
        <f t="shared" si="7"/>
        <v>314.87</v>
      </c>
      <c r="BN6" s="36">
        <f t="shared" si="7"/>
        <v>309.27999999999997</v>
      </c>
      <c r="BO6" s="35" t="str">
        <f>IF(BO7="","",IF(BO7="-","【-】","【"&amp;SUBSTITUTE(TEXT(BO7,"#,##0.00"),"-","△")&amp;"】"))</f>
        <v>【266.61】</v>
      </c>
      <c r="BP6" s="36">
        <f>IF(BP7="",NA(),BP7)</f>
        <v>106.54</v>
      </c>
      <c r="BQ6" s="36">
        <f t="shared" ref="BQ6:BY6" si="8">IF(BQ7="",NA(),BQ7)</f>
        <v>108.95</v>
      </c>
      <c r="BR6" s="36">
        <f t="shared" si="8"/>
        <v>103.29</v>
      </c>
      <c r="BS6" s="36">
        <f t="shared" si="8"/>
        <v>99.75</v>
      </c>
      <c r="BT6" s="36">
        <f t="shared" si="8"/>
        <v>106.05</v>
      </c>
      <c r="BU6" s="36">
        <f t="shared" si="8"/>
        <v>105.71</v>
      </c>
      <c r="BV6" s="36">
        <f t="shared" si="8"/>
        <v>106.01</v>
      </c>
      <c r="BW6" s="36">
        <f t="shared" si="8"/>
        <v>104.57</v>
      </c>
      <c r="BX6" s="36">
        <f t="shared" si="8"/>
        <v>103.54</v>
      </c>
      <c r="BY6" s="36">
        <f t="shared" si="8"/>
        <v>103.32</v>
      </c>
      <c r="BZ6" s="35" t="str">
        <f>IF(BZ7="","",IF(BZ7="-","【-】","【"&amp;SUBSTITUTE(TEXT(BZ7,"#,##0.00"),"-","△")&amp;"】"))</f>
        <v>【103.24】</v>
      </c>
      <c r="CA6" s="36">
        <f>IF(CA7="",NA(),CA7)</f>
        <v>155.6</v>
      </c>
      <c r="CB6" s="36">
        <f t="shared" ref="CB6:CJ6" si="9">IF(CB7="",NA(),CB7)</f>
        <v>152.49</v>
      </c>
      <c r="CC6" s="36">
        <f t="shared" si="9"/>
        <v>160.99</v>
      </c>
      <c r="CD6" s="36">
        <f t="shared" si="9"/>
        <v>166.55</v>
      </c>
      <c r="CE6" s="36">
        <f t="shared" si="9"/>
        <v>166.43</v>
      </c>
      <c r="CF6" s="36">
        <f t="shared" si="9"/>
        <v>162.15</v>
      </c>
      <c r="CG6" s="36">
        <f t="shared" si="9"/>
        <v>162.24</v>
      </c>
      <c r="CH6" s="36">
        <f t="shared" si="9"/>
        <v>165.47</v>
      </c>
      <c r="CI6" s="36">
        <f t="shared" si="9"/>
        <v>167.46</v>
      </c>
      <c r="CJ6" s="36">
        <f t="shared" si="9"/>
        <v>168.56</v>
      </c>
      <c r="CK6" s="35" t="str">
        <f>IF(CK7="","",IF(CK7="-","【-】","【"&amp;SUBSTITUTE(TEXT(CK7,"#,##0.00"),"-","△")&amp;"】"))</f>
        <v>【168.38】</v>
      </c>
      <c r="CL6" s="36">
        <f>IF(CL7="",NA(),CL7)</f>
        <v>54.81</v>
      </c>
      <c r="CM6" s="36">
        <f t="shared" ref="CM6:CU6" si="10">IF(CM7="",NA(),CM7)</f>
        <v>55.92</v>
      </c>
      <c r="CN6" s="36">
        <f t="shared" si="10"/>
        <v>57</v>
      </c>
      <c r="CO6" s="36">
        <f t="shared" si="10"/>
        <v>54.1</v>
      </c>
      <c r="CP6" s="36">
        <f t="shared" si="10"/>
        <v>52.86</v>
      </c>
      <c r="CQ6" s="36">
        <f t="shared" si="10"/>
        <v>59.34</v>
      </c>
      <c r="CR6" s="36">
        <f t="shared" si="10"/>
        <v>59.11</v>
      </c>
      <c r="CS6" s="36">
        <f t="shared" si="10"/>
        <v>59.74</v>
      </c>
      <c r="CT6" s="36">
        <f t="shared" si="10"/>
        <v>59.46</v>
      </c>
      <c r="CU6" s="36">
        <f t="shared" si="10"/>
        <v>59.51</v>
      </c>
      <c r="CV6" s="35" t="str">
        <f>IF(CV7="","",IF(CV7="-","【-】","【"&amp;SUBSTITUTE(TEXT(CV7,"#,##0.00"),"-","△")&amp;"】"))</f>
        <v>【60.00】</v>
      </c>
      <c r="CW6" s="36">
        <f>IF(CW7="",NA(),CW7)</f>
        <v>85.78</v>
      </c>
      <c r="CX6" s="36">
        <f t="shared" ref="CX6:DF6" si="11">IF(CX7="",NA(),CX7)</f>
        <v>84.78</v>
      </c>
      <c r="CY6" s="36">
        <f t="shared" si="11"/>
        <v>82.75</v>
      </c>
      <c r="CZ6" s="36">
        <f t="shared" si="11"/>
        <v>85.46</v>
      </c>
      <c r="DA6" s="36">
        <f t="shared" si="11"/>
        <v>85.27</v>
      </c>
      <c r="DB6" s="36">
        <f t="shared" si="11"/>
        <v>87.74</v>
      </c>
      <c r="DC6" s="36">
        <f t="shared" si="11"/>
        <v>87.91</v>
      </c>
      <c r="DD6" s="36">
        <f t="shared" si="11"/>
        <v>87.28</v>
      </c>
      <c r="DE6" s="36">
        <f t="shared" si="11"/>
        <v>87.41</v>
      </c>
      <c r="DF6" s="36">
        <f t="shared" si="11"/>
        <v>87.08</v>
      </c>
      <c r="DG6" s="35" t="str">
        <f>IF(DG7="","",IF(DG7="-","【-】","【"&amp;SUBSTITUTE(TEXT(DG7,"#,##0.00"),"-","△")&amp;"】"))</f>
        <v>【89.80】</v>
      </c>
      <c r="DH6" s="36">
        <f>IF(DH7="",NA(),DH7)</f>
        <v>44.79</v>
      </c>
      <c r="DI6" s="36">
        <f t="shared" ref="DI6:DQ6" si="12">IF(DI7="",NA(),DI7)</f>
        <v>45.5</v>
      </c>
      <c r="DJ6" s="36">
        <f t="shared" si="12"/>
        <v>44.28</v>
      </c>
      <c r="DK6" s="36">
        <f t="shared" si="12"/>
        <v>45.46</v>
      </c>
      <c r="DL6" s="36">
        <f t="shared" si="12"/>
        <v>46.64</v>
      </c>
      <c r="DM6" s="36">
        <f t="shared" si="12"/>
        <v>46.27</v>
      </c>
      <c r="DN6" s="36">
        <f t="shared" si="12"/>
        <v>46.88</v>
      </c>
      <c r="DO6" s="36">
        <f t="shared" si="12"/>
        <v>46.94</v>
      </c>
      <c r="DP6" s="36">
        <f t="shared" si="12"/>
        <v>47.62</v>
      </c>
      <c r="DQ6" s="36">
        <f t="shared" si="12"/>
        <v>48.55</v>
      </c>
      <c r="DR6" s="35" t="str">
        <f>IF(DR7="","",IF(DR7="-","【-】","【"&amp;SUBSTITUTE(TEXT(DR7,"#,##0.00"),"-","△")&amp;"】"))</f>
        <v>【49.59】</v>
      </c>
      <c r="DS6" s="36">
        <f>IF(DS7="",NA(),DS7)</f>
        <v>16.16</v>
      </c>
      <c r="DT6" s="36">
        <f t="shared" ref="DT6:EB6" si="13">IF(DT7="",NA(),DT7)</f>
        <v>16.03</v>
      </c>
      <c r="DU6" s="36">
        <f t="shared" si="13"/>
        <v>15.7</v>
      </c>
      <c r="DV6" s="36">
        <f t="shared" si="13"/>
        <v>16.45</v>
      </c>
      <c r="DW6" s="36">
        <f t="shared" si="13"/>
        <v>16.559999999999999</v>
      </c>
      <c r="DX6" s="36">
        <f t="shared" si="13"/>
        <v>10.93</v>
      </c>
      <c r="DY6" s="36">
        <f t="shared" si="13"/>
        <v>13.39</v>
      </c>
      <c r="DZ6" s="36">
        <f t="shared" si="13"/>
        <v>14.48</v>
      </c>
      <c r="EA6" s="36">
        <f t="shared" si="13"/>
        <v>16.27</v>
      </c>
      <c r="EB6" s="36">
        <f t="shared" si="13"/>
        <v>17.11</v>
      </c>
      <c r="EC6" s="35" t="str">
        <f>IF(EC7="","",IF(EC7="-","【-】","【"&amp;SUBSTITUTE(TEXT(EC7,"#,##0.00"),"-","△")&amp;"】"))</f>
        <v>【19.44】</v>
      </c>
      <c r="ED6" s="36">
        <f>IF(ED7="",NA(),ED7)</f>
        <v>0.52</v>
      </c>
      <c r="EE6" s="36">
        <f t="shared" ref="EE6:EM6" si="14">IF(EE7="",NA(),EE7)</f>
        <v>0.18</v>
      </c>
      <c r="EF6" s="36">
        <f t="shared" si="14"/>
        <v>0.46</v>
      </c>
      <c r="EG6" s="36">
        <f t="shared" si="14"/>
        <v>0.91</v>
      </c>
      <c r="EH6" s="36">
        <f t="shared" si="14"/>
        <v>0.79</v>
      </c>
      <c r="EI6" s="36">
        <f t="shared" si="14"/>
        <v>0.71</v>
      </c>
      <c r="EJ6" s="36">
        <f t="shared" si="14"/>
        <v>0.71</v>
      </c>
      <c r="EK6" s="36">
        <f t="shared" si="14"/>
        <v>0.75</v>
      </c>
      <c r="EL6" s="36">
        <f t="shared" si="14"/>
        <v>0.63</v>
      </c>
      <c r="EM6" s="36">
        <f t="shared" si="14"/>
        <v>0.63</v>
      </c>
      <c r="EN6" s="35" t="str">
        <f>IF(EN7="","",IF(EN7="-","【-】","【"&amp;SUBSTITUTE(TEXT(EN7,"#,##0.00"),"-","△")&amp;"】"))</f>
        <v>【0.68】</v>
      </c>
    </row>
    <row r="7" spans="1:144" s="37" customFormat="1" x14ac:dyDescent="0.15">
      <c r="A7" s="29"/>
      <c r="B7" s="38">
        <v>2019</v>
      </c>
      <c r="C7" s="38">
        <v>152064</v>
      </c>
      <c r="D7" s="38">
        <v>46</v>
      </c>
      <c r="E7" s="38">
        <v>1</v>
      </c>
      <c r="F7" s="38">
        <v>0</v>
      </c>
      <c r="G7" s="38">
        <v>1</v>
      </c>
      <c r="H7" s="38" t="s">
        <v>93</v>
      </c>
      <c r="I7" s="38" t="s">
        <v>94</v>
      </c>
      <c r="J7" s="38" t="s">
        <v>95</v>
      </c>
      <c r="K7" s="38" t="s">
        <v>96</v>
      </c>
      <c r="L7" s="38" t="s">
        <v>97</v>
      </c>
      <c r="M7" s="38" t="s">
        <v>98</v>
      </c>
      <c r="N7" s="39" t="s">
        <v>99</v>
      </c>
      <c r="O7" s="39">
        <v>61.37</v>
      </c>
      <c r="P7" s="39">
        <v>98.7</v>
      </c>
      <c r="Q7" s="39">
        <v>3328</v>
      </c>
      <c r="R7" s="39">
        <v>97032</v>
      </c>
      <c r="S7" s="39">
        <v>533.11</v>
      </c>
      <c r="T7" s="39">
        <v>182.01</v>
      </c>
      <c r="U7" s="39">
        <v>91039</v>
      </c>
      <c r="V7" s="39">
        <v>192.09</v>
      </c>
      <c r="W7" s="39">
        <v>473.94</v>
      </c>
      <c r="X7" s="39">
        <v>109.89</v>
      </c>
      <c r="Y7" s="39">
        <v>113.18</v>
      </c>
      <c r="Z7" s="39">
        <v>108.37</v>
      </c>
      <c r="AA7" s="39">
        <v>103.87</v>
      </c>
      <c r="AB7" s="39">
        <v>109.52</v>
      </c>
      <c r="AC7" s="39">
        <v>112.69</v>
      </c>
      <c r="AD7" s="39">
        <v>113.16</v>
      </c>
      <c r="AE7" s="39">
        <v>112.15</v>
      </c>
      <c r="AF7" s="39">
        <v>111.44</v>
      </c>
      <c r="AG7" s="39">
        <v>111.17</v>
      </c>
      <c r="AH7" s="39">
        <v>112.01</v>
      </c>
      <c r="AI7" s="39">
        <v>0</v>
      </c>
      <c r="AJ7" s="39">
        <v>0</v>
      </c>
      <c r="AK7" s="39">
        <v>0</v>
      </c>
      <c r="AL7" s="39">
        <v>0</v>
      </c>
      <c r="AM7" s="39">
        <v>0</v>
      </c>
      <c r="AN7" s="39">
        <v>0.54</v>
      </c>
      <c r="AO7" s="39">
        <v>0.68</v>
      </c>
      <c r="AP7" s="39">
        <v>1</v>
      </c>
      <c r="AQ7" s="39">
        <v>1.03</v>
      </c>
      <c r="AR7" s="39">
        <v>0.78</v>
      </c>
      <c r="AS7" s="39">
        <v>1.08</v>
      </c>
      <c r="AT7" s="39">
        <v>113.54</v>
      </c>
      <c r="AU7" s="39">
        <v>131.80000000000001</v>
      </c>
      <c r="AV7" s="39">
        <v>146.56</v>
      </c>
      <c r="AW7" s="39">
        <v>144.54</v>
      </c>
      <c r="AX7" s="39">
        <v>163.57</v>
      </c>
      <c r="AY7" s="39">
        <v>346.59</v>
      </c>
      <c r="AZ7" s="39">
        <v>357.82</v>
      </c>
      <c r="BA7" s="39">
        <v>355.5</v>
      </c>
      <c r="BB7" s="39">
        <v>349.83</v>
      </c>
      <c r="BC7" s="39">
        <v>360.86</v>
      </c>
      <c r="BD7" s="39">
        <v>264.97000000000003</v>
      </c>
      <c r="BE7" s="39">
        <v>411.75</v>
      </c>
      <c r="BF7" s="39">
        <v>416.9</v>
      </c>
      <c r="BG7" s="39">
        <v>452.98</v>
      </c>
      <c r="BH7" s="39">
        <v>458.21</v>
      </c>
      <c r="BI7" s="39">
        <v>434.85</v>
      </c>
      <c r="BJ7" s="39">
        <v>312.02999999999997</v>
      </c>
      <c r="BK7" s="39">
        <v>307.45999999999998</v>
      </c>
      <c r="BL7" s="39">
        <v>312.58</v>
      </c>
      <c r="BM7" s="39">
        <v>314.87</v>
      </c>
      <c r="BN7" s="39">
        <v>309.27999999999997</v>
      </c>
      <c r="BO7" s="39">
        <v>266.61</v>
      </c>
      <c r="BP7" s="39">
        <v>106.54</v>
      </c>
      <c r="BQ7" s="39">
        <v>108.95</v>
      </c>
      <c r="BR7" s="39">
        <v>103.29</v>
      </c>
      <c r="BS7" s="39">
        <v>99.75</v>
      </c>
      <c r="BT7" s="39">
        <v>106.05</v>
      </c>
      <c r="BU7" s="39">
        <v>105.71</v>
      </c>
      <c r="BV7" s="39">
        <v>106.01</v>
      </c>
      <c r="BW7" s="39">
        <v>104.57</v>
      </c>
      <c r="BX7" s="39">
        <v>103.54</v>
      </c>
      <c r="BY7" s="39">
        <v>103.32</v>
      </c>
      <c r="BZ7" s="39">
        <v>103.24</v>
      </c>
      <c r="CA7" s="39">
        <v>155.6</v>
      </c>
      <c r="CB7" s="39">
        <v>152.49</v>
      </c>
      <c r="CC7" s="39">
        <v>160.99</v>
      </c>
      <c r="CD7" s="39">
        <v>166.55</v>
      </c>
      <c r="CE7" s="39">
        <v>166.43</v>
      </c>
      <c r="CF7" s="39">
        <v>162.15</v>
      </c>
      <c r="CG7" s="39">
        <v>162.24</v>
      </c>
      <c r="CH7" s="39">
        <v>165.47</v>
      </c>
      <c r="CI7" s="39">
        <v>167.46</v>
      </c>
      <c r="CJ7" s="39">
        <v>168.56</v>
      </c>
      <c r="CK7" s="39">
        <v>168.38</v>
      </c>
      <c r="CL7" s="39">
        <v>54.81</v>
      </c>
      <c r="CM7" s="39">
        <v>55.92</v>
      </c>
      <c r="CN7" s="39">
        <v>57</v>
      </c>
      <c r="CO7" s="39">
        <v>54.1</v>
      </c>
      <c r="CP7" s="39">
        <v>52.86</v>
      </c>
      <c r="CQ7" s="39">
        <v>59.34</v>
      </c>
      <c r="CR7" s="39">
        <v>59.11</v>
      </c>
      <c r="CS7" s="39">
        <v>59.74</v>
      </c>
      <c r="CT7" s="39">
        <v>59.46</v>
      </c>
      <c r="CU7" s="39">
        <v>59.51</v>
      </c>
      <c r="CV7" s="39">
        <v>60</v>
      </c>
      <c r="CW7" s="39">
        <v>85.78</v>
      </c>
      <c r="CX7" s="39">
        <v>84.78</v>
      </c>
      <c r="CY7" s="39">
        <v>82.75</v>
      </c>
      <c r="CZ7" s="39">
        <v>85.46</v>
      </c>
      <c r="DA7" s="39">
        <v>85.27</v>
      </c>
      <c r="DB7" s="39">
        <v>87.74</v>
      </c>
      <c r="DC7" s="39">
        <v>87.91</v>
      </c>
      <c r="DD7" s="39">
        <v>87.28</v>
      </c>
      <c r="DE7" s="39">
        <v>87.41</v>
      </c>
      <c r="DF7" s="39">
        <v>87.08</v>
      </c>
      <c r="DG7" s="39">
        <v>89.8</v>
      </c>
      <c r="DH7" s="39">
        <v>44.79</v>
      </c>
      <c r="DI7" s="39">
        <v>45.5</v>
      </c>
      <c r="DJ7" s="39">
        <v>44.28</v>
      </c>
      <c r="DK7" s="39">
        <v>45.46</v>
      </c>
      <c r="DL7" s="39">
        <v>46.64</v>
      </c>
      <c r="DM7" s="39">
        <v>46.27</v>
      </c>
      <c r="DN7" s="39">
        <v>46.88</v>
      </c>
      <c r="DO7" s="39">
        <v>46.94</v>
      </c>
      <c r="DP7" s="39">
        <v>47.62</v>
      </c>
      <c r="DQ7" s="39">
        <v>48.55</v>
      </c>
      <c r="DR7" s="39">
        <v>49.59</v>
      </c>
      <c r="DS7" s="39">
        <v>16.16</v>
      </c>
      <c r="DT7" s="39">
        <v>16.03</v>
      </c>
      <c r="DU7" s="39">
        <v>15.7</v>
      </c>
      <c r="DV7" s="39">
        <v>16.45</v>
      </c>
      <c r="DW7" s="39">
        <v>16.559999999999999</v>
      </c>
      <c r="DX7" s="39">
        <v>10.93</v>
      </c>
      <c r="DY7" s="39">
        <v>13.39</v>
      </c>
      <c r="DZ7" s="39">
        <v>14.48</v>
      </c>
      <c r="EA7" s="39">
        <v>16.27</v>
      </c>
      <c r="EB7" s="39">
        <v>17.11</v>
      </c>
      <c r="EC7" s="39">
        <v>19.440000000000001</v>
      </c>
      <c r="ED7" s="39">
        <v>0.52</v>
      </c>
      <c r="EE7" s="39">
        <v>0.18</v>
      </c>
      <c r="EF7" s="39">
        <v>0.46</v>
      </c>
      <c r="EG7" s="39">
        <v>0.91</v>
      </c>
      <c r="EH7" s="39">
        <v>0.79</v>
      </c>
      <c r="EI7" s="39">
        <v>0.71</v>
      </c>
      <c r="EJ7" s="39">
        <v>0.71</v>
      </c>
      <c r="EK7" s="39">
        <v>0.75</v>
      </c>
      <c r="EL7" s="39">
        <v>0.63</v>
      </c>
      <c r="EM7" s="39">
        <v>0.63</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108</v>
      </c>
      <c r="E13" t="s">
        <v>108</v>
      </c>
      <c r="F13" t="s">
        <v>109</v>
      </c>
      <c r="G13" t="s">
        <v>110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新発田市</cp:lastModifiedBy>
  <cp:lastPrinted>2021-01-25T06:59:23Z</cp:lastPrinted>
  <dcterms:created xsi:type="dcterms:W3CDTF">2020-12-04T02:07:09Z</dcterms:created>
  <dcterms:modified xsi:type="dcterms:W3CDTF">2021-02-10T00:44:51Z</dcterms:modified>
  <cp:category/>
</cp:coreProperties>
</file>