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３年度\R40111公営企業に係る経営比較分析表(令和2年度)の分析等について\回答\1.当初(担当で作成)\"/>
    </mc:Choice>
  </mc:AlternateContent>
  <xr:revisionPtr revIDLastSave="0" documentId="13_ncr:1_{72C27FDE-F87E-437D-BAEC-170130A6204D}" xr6:coauthVersionLast="36" xr6:coauthVersionMax="36" xr10:uidLastSave="{00000000-0000-0000-0000-000000000000}"/>
  <workbookProtection workbookAlgorithmName="SHA-512" workbookHashValue="NgSb7+Plqn5ul/mnjL8L1GLHi0NG6c7bUoFrTbeJps+3pPjBnUnTsJPwv7XEgQbnvbRvWIP/ZMu1yeXnj193cA==" workbookSaltValue="xD1jN3nOv4jw6gTr/0Rk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<sst xmlns="http://schemas.openxmlformats.org/spreadsheetml/2006/main" count="297" uniqueCount="116">
  <si>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</si>
  <si>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</si>
  <si>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</si>
  <si>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</si>
  <si>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</si>
  <si>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</si>
  <si>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</si>
  <si>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</si>
  <si>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</si>
  <si>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</si>
  <si>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</si>
  <si>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</si>
  <si>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</si>
  <si>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</si>
  <si>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</si>
  <si>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</si>
  <si>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</si>
  <si>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</si>
  <si>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</si>
  <si>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</si>
  <si>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</si>
  <si>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</si>
  <si>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</si>
  <si>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</si>
  <si>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</si>
  <si>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</si>
  <si>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</si>
  <si>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</si>
  <si>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</si>
  <si>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</si>
  <si>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</si>
  <si>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</si>
  <si>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</si>
  <si>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</si>
  <si>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</si>
  <si>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</si>
  <si>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</si>
  <si>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</si>
  <si>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</si>
  <si>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</si>
  <si>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</si>
  <si>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</si>
  <si>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</si>
  <si>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</si>
  <si>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</si>
  <si>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</si>
  <si>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</si>
  <si>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</si>
  <si>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</si>
  <si>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</si>
  <si>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</si>
  <si>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</si>
  <si>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</si>
  <si>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</si>
  <si>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</si>
  <si>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</si>
  <si>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</si>
  <si>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</si>
  <si>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</si>
  <si>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</si>
  <si>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</si>
  <si>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</si>
  <si>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</si>
  <si>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</si>
  <si>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</si>
  <si>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</si>
  <si>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</si>
  <si>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</si>
  <si>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</si>
  <si>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</si>
  <si>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</si>
  <si>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</si>
  <si>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</si>
  <si>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</si>
  <si>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</si>
  <si>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</si>
  <si>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</si>
  <si>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</si>
  <si>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</si>
  <si>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</si>
  <si>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</si>
  <si>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</si>
  <si>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</si>
  <si>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</si>
  <si>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</si>
  <si>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</si>
  <si>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</si>
  <si>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</si>
  <si>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</si>
  <si>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</si>
  <si>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</si>
  <si>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</si>
  <si>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</si>
  <si>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</si>
  <si>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</si>
  <si>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</si>
  <si>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</si>
  <si>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</si>
  <si>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</si>
  <si>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</si>
  <si>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</si>
  <si>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</si>
  <si>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</si>
  <si>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</si>
  <si>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</si>
  <si>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</si>
  <si>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</si>
  <si>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</si>
  <si>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</si>
  <si>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</si>
  <si>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</si>
  <si>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</si>
  <si>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</si>
  <si>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処理場について、施設が老朽化した大島地区の処理場を平成24年度に、米倉地区の処理場を令和元年度にそれぞれ廃止し、公共下水道に接続しました。
　管渠については、米倉地区が昭和61年から工事に着手しており、管渠の法定耐用年数は50年とされているため、令和18年頃に耐用年数を迎えます。現状では管渠の老朽化による大きな問題等は見られないものの、ポンプ類、ブロワ類及び計器類については、耐用年数がそれぞれ15年、20年、10年であり、耐用年数が経過した設備もあることから、適正な管理や早期の修繕により可能な限り耐用年数を延ばすことで、設備投資の増加を抑制しています。
　なお、有形固定資産減価償却率が低い値を示していますが、これは令和元年度から公営企業会計に移行し減価償却費の累積計算を開始したことによるためです。</t>
    <rPh sb="34" eb="36">
      <t>ヨネクラ</t>
    </rPh>
    <rPh sb="36" eb="38">
      <t>チク</t>
    </rPh>
    <rPh sb="39" eb="42">
      <t>ショリジョウ</t>
    </rPh>
    <rPh sb="43" eb="45">
      <t>レイワ</t>
    </rPh>
    <rPh sb="45" eb="47">
      <t>ガンネン</t>
    </rPh>
    <rPh sb="47" eb="48">
      <t>ド</t>
    </rPh>
    <rPh sb="124" eb="126">
      <t>レイワ</t>
    </rPh>
    <rPh sb="145" eb="147">
      <t>カンキョ</t>
    </rPh>
    <rPh sb="154" eb="155">
      <t>オオ</t>
    </rPh>
    <phoneticPr fontId="4"/>
  </si>
  <si>
    <t>　令和元年度から、地方公営企業法を一部適用して公営企業会計をスタートさせました。
　増大する改築需要に対応するため、平成26年度に農業集落排水施設最適整備構想を策定しました。存続する処理場等では、修繕・改築を平準化することで施設の長寿命化を図りながら、経営の安定化を目指しています。
　また、接続促進員が、接続率の低い地区を重点的に個別訪問し、地域の協力を得ながら未接続世帯の解消、接続率の向上を図っています。
　これらの対応により、「経常収支比率」「経費回収率」「汚水処理原価」「施設利用率」の改善及び将来の管渠更新等に向けた資金の確保を目指します。
　「経費回収率」については、人口減少が進んでいることや、使用料が公共下水道事業より低い設定になっていることもふまえ、公共下水道・農業集落排水を含めた全体的な使用料体系のあり方を再検証していくことが今後の課題となっています。</t>
    <rPh sb="270" eb="272">
      <t>メザ</t>
    </rPh>
    <rPh sb="337" eb="340">
      <t>ゲスイドウ</t>
    </rPh>
    <rPh sb="341" eb="343">
      <t>ノウギョウ</t>
    </rPh>
    <rPh sb="343" eb="345">
      <t>シュウラク</t>
    </rPh>
    <rPh sb="345" eb="347">
      <t>ハイスイ</t>
    </rPh>
    <rPh sb="365" eb="368">
      <t>サイケンショウ</t>
    </rPh>
    <phoneticPr fontId="4"/>
  </si>
  <si>
    <r>
      <t>【経常収支比率】類似団体平均を若干下回っているものの、農業集落排水施設の公共下水道接続等により総費用が圧縮されたこともあり、100%を上回っています。
【累積欠損金比率】累積欠損金が無いため0％となっています。
【流動比率】企業債償還金が主たる流動負債になりますが、流動負債に比べ現金預金が非常に少ないことから、類似団体と比べてかなり低い状況です。公共下水道接続等を進め総費用の圧縮を図り現金預金を確保するなど、体質改善を図っていきます。
【経費回収率】</t>
    </r>
    <r>
      <rPr>
        <sz val="11"/>
        <rFont val="ＭＳ ゴシック"/>
        <family val="3"/>
        <charset val="128"/>
      </rPr>
      <t>農業集落排水施設の公共下水道接続等により使用料収入が減少したものの</t>
    </r>
    <r>
      <rPr>
        <sz val="11"/>
        <color theme="1"/>
        <rFont val="ＭＳ ゴシック"/>
        <family val="3"/>
        <charset val="128"/>
      </rPr>
      <t>、修繕費や地方債償還金も減少しており、類似団体平均を上回っています。ただし100%を下回っていることから、委託料や電気料金の競争入札等により経費の削減を図るなど、引き続き改善に取り組みます。
【汚水処理原価】農業集落排水施設の公共下水道接続等により処理場などの維持管理費が圧縮されたこともあって、前年度より値が低減しました。類似団体平均より低い状況ですが、引き続き経費削減の取組を継続していきます。
【施設利用率】類似団体平均との比較ではわずかに下回るものの、ほぼ同水準となっています。農業集落排水施設の公共下水道接続を順次行う過程で、利用率も変動していくことが想定されます。
【水洗化率】全国平均は上回るものの、類似団体平均より低い値です。今後も地域の協力も得ながら、更なる水洗化率の向上を図っていきます。</t>
    </r>
    <rPh sb="12" eb="14">
      <t>ヘイキン</t>
    </rPh>
    <rPh sb="38" eb="41">
      <t>ゲスイドウ</t>
    </rPh>
    <rPh sb="135" eb="136">
      <t>クラ</t>
    </rPh>
    <rPh sb="145" eb="146">
      <t>スク</t>
    </rPh>
    <rPh sb="164" eb="165">
      <t>ヒク</t>
    </rPh>
    <rPh sb="174" eb="176">
      <t>コウキョウ</t>
    </rPh>
    <rPh sb="176" eb="179">
      <t>ゲスイドウ</t>
    </rPh>
    <rPh sb="179" eb="181">
      <t>セツゾク</t>
    </rPh>
    <rPh sb="181" eb="182">
      <t>トウ</t>
    </rPh>
    <rPh sb="183" eb="184">
      <t>スス</t>
    </rPh>
    <rPh sb="185" eb="186">
      <t>ソウ</t>
    </rPh>
    <rPh sb="186" eb="188">
      <t>ヒヨウ</t>
    </rPh>
    <rPh sb="189" eb="191">
      <t>アッシュク</t>
    </rPh>
    <rPh sb="192" eb="193">
      <t>ハカ</t>
    </rPh>
    <rPh sb="194" eb="196">
      <t>ゲンキン</t>
    </rPh>
    <rPh sb="196" eb="198">
      <t>ヨキン</t>
    </rPh>
    <rPh sb="199" eb="201">
      <t>カクホ</t>
    </rPh>
    <rPh sb="206" eb="208">
      <t>タイシツ</t>
    </rPh>
    <rPh sb="238" eb="241">
      <t>ゲスイドウ</t>
    </rPh>
    <rPh sb="243" eb="244">
      <t>トウ</t>
    </rPh>
    <rPh sb="283" eb="285">
      <t>ウワマワ</t>
    </rPh>
    <rPh sb="302" eb="304">
      <t>シタマワ</t>
    </rPh>
    <rPh sb="313" eb="315">
      <t>イタク</t>
    </rPh>
    <rPh sb="315" eb="316">
      <t>リョウ</t>
    </rPh>
    <rPh sb="317" eb="319">
      <t>デンキ</t>
    </rPh>
    <rPh sb="319" eb="321">
      <t>リョウキン</t>
    </rPh>
    <rPh sb="322" eb="324">
      <t>キョウソウ</t>
    </rPh>
    <rPh sb="324" eb="326">
      <t>ニュウサツ</t>
    </rPh>
    <rPh sb="341" eb="342">
      <t>ヒ</t>
    </rPh>
    <rPh sb="343" eb="344">
      <t>ツヅ</t>
    </rPh>
    <rPh sb="384" eb="387">
      <t>ショリジョウ</t>
    </rPh>
    <rPh sb="390" eb="392">
      <t>イジ</t>
    </rPh>
    <rPh sb="392" eb="395">
      <t>カンリヒ</t>
    </rPh>
    <rPh sb="396" eb="398">
      <t>アッシュク</t>
    </rPh>
    <rPh sb="408" eb="411">
      <t>ゼンネンド</t>
    </rPh>
    <rPh sb="413" eb="414">
      <t>アタイ</t>
    </rPh>
    <rPh sb="415" eb="417">
      <t>テイゲン</t>
    </rPh>
    <rPh sb="426" eb="428">
      <t>ヘイキン</t>
    </rPh>
    <rPh sb="471" eb="473">
      <t>ヘイキン</t>
    </rPh>
    <rPh sb="475" eb="477">
      <t>ヒカク</t>
    </rPh>
    <rPh sb="483" eb="485">
      <t>シタマワ</t>
    </rPh>
    <rPh sb="492" eb="493">
      <t>ドウ</t>
    </rPh>
    <rPh sb="499" eb="501">
      <t>ヒカク</t>
    </rPh>
    <rPh sb="524" eb="526">
      <t>カテイ</t>
    </rPh>
    <rPh sb="528" eb="530">
      <t>リヨウ</t>
    </rPh>
    <rPh sb="530" eb="531">
      <t>リツ</t>
    </rPh>
    <rPh sb="532" eb="534">
      <t>ヘンドウ</t>
    </rPh>
    <rPh sb="541" eb="543">
      <t>ソウテイ</t>
    </rPh>
    <rPh sb="571" eb="573">
      <t>ヘイキン</t>
    </rPh>
    <rPh sb="578" eb="580">
      <t>ヘイキン</t>
    </rPh>
    <rPh sb="581" eb="583">
      <t>ウワマワ</t>
    </rPh>
    <rPh sb="592" eb="593">
      <t>ワズ</t>
    </rPh>
    <rPh sb="594" eb="595">
      <t>ヒク</t>
    </rPh>
    <rPh sb="596" eb="59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</si>
</sst>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29-4D18-922F-D70FB43531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0.02</c:v>
                </c:pt>
              </c:numCache>
            </c:numRef>
          </c:val>
          <c:smooth val="0"/>
          <c:extLst>
            <c:ext xmlns:c16="http://schemas.microsoft.com/office/drawing/2014/chart" uri="{C3380CC4-5D6E-409C-BE32-E72D297353CC}">
              <c16:uniqueId val="{00000001-0E29-4D18-922F-D70FB43531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58.78</c:v>
                </c:pt>
                <c:pt idx="4">
                  <c:v>52.35</c:v>
                </c:pt>
              </c:numCache>
            </c:numRef>
          </c:val>
          <c:extLst>
            <c:ext xmlns:c16="http://schemas.microsoft.com/office/drawing/2014/chart" uri="{C3380CC4-5D6E-409C-BE32-E72D297353CC}">
              <c16:uniqueId val="{00000000-CC8F-4B0B-93BB-3E86CC3396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54.06</c:v>
                </c:pt>
                <c:pt idx="4">
                  <c:v>55.26</c:v>
                </c:pt>
              </c:numCache>
            </c:numRef>
          </c:val>
          <c:smooth val="0"/>
          <c:extLst>
            <c:ext xmlns:c16="http://schemas.microsoft.com/office/drawing/2014/chart" uri="{C3380CC4-5D6E-409C-BE32-E72D297353CC}">
              <c16:uniqueId val="{00000001-CC8F-4B0B-93BB-3E86CC3396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87.94</c:v>
                </c:pt>
                <c:pt idx="4">
                  <c:v>86.89</c:v>
                </c:pt>
              </c:numCache>
            </c:numRef>
          </c:val>
          <c:extLst>
            <c:ext xmlns:c16="http://schemas.microsoft.com/office/drawing/2014/chart" uri="{C3380CC4-5D6E-409C-BE32-E72D297353CC}">
              <c16:uniqueId val="{00000000-126F-419F-AFA1-050B888C82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90.11</c:v>
                </c:pt>
                <c:pt idx="4">
                  <c:v>90.52</c:v>
                </c:pt>
              </c:numCache>
            </c:numRef>
          </c:val>
          <c:smooth val="0"/>
          <c:extLst>
            <c:ext xmlns:c16="http://schemas.microsoft.com/office/drawing/2014/chart" uri="{C3380CC4-5D6E-409C-BE32-E72D297353CC}">
              <c16:uniqueId val="{00000001-126F-419F-AFA1-050B888C82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95.57</c:v>
                </c:pt>
                <c:pt idx="4">
                  <c:v>100.18</c:v>
                </c:pt>
              </c:numCache>
            </c:numRef>
          </c:val>
          <c:extLst>
            <c:ext xmlns:c16="http://schemas.microsoft.com/office/drawing/2014/chart" uri="{C3380CC4-5D6E-409C-BE32-E72D297353CC}">
              <c16:uniqueId val="{00000000-8171-4C4B-B716-C7047BDCDC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103.09</c:v>
                </c:pt>
              </c:numCache>
            </c:numRef>
          </c:val>
          <c:smooth val="0"/>
          <c:extLst>
            <c:ext xmlns:c16="http://schemas.microsoft.com/office/drawing/2014/chart" uri="{C3380CC4-5D6E-409C-BE32-E72D297353CC}">
              <c16:uniqueId val="{00000001-8171-4C4B-B716-C7047BDCDC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3.74</c:v>
                </c:pt>
                <c:pt idx="4">
                  <c:v>7.14</c:v>
                </c:pt>
              </c:numCache>
            </c:numRef>
          </c:val>
          <c:extLst>
            <c:ext xmlns:c16="http://schemas.microsoft.com/office/drawing/2014/chart" uri="{C3380CC4-5D6E-409C-BE32-E72D297353CC}">
              <c16:uniqueId val="{00000000-9FD9-42E0-8344-7EBC7E4F19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28.19</c:v>
                </c:pt>
                <c:pt idx="4">
                  <c:v>24.8</c:v>
                </c:pt>
              </c:numCache>
            </c:numRef>
          </c:val>
          <c:smooth val="0"/>
          <c:extLst>
            <c:ext xmlns:c16="http://schemas.microsoft.com/office/drawing/2014/chart" uri="{C3380CC4-5D6E-409C-BE32-E72D297353CC}">
              <c16:uniqueId val="{00000001-9FD9-42E0-8344-7EBC7E4F19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A6-4142-AF0C-46C22259EC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2A6-4142-AF0C-46C22259EC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17-4456-813A-3FA3431BAB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127.98</c:v>
                </c:pt>
                <c:pt idx="4">
                  <c:v>101.24</c:v>
                </c:pt>
              </c:numCache>
            </c:numRef>
          </c:val>
          <c:smooth val="0"/>
          <c:extLst>
            <c:ext xmlns:c16="http://schemas.microsoft.com/office/drawing/2014/chart" uri="{C3380CC4-5D6E-409C-BE32-E72D297353CC}">
              <c16:uniqueId val="{00000001-3017-4456-813A-3FA3431BAB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8.7899999999999991</c:v>
                </c:pt>
                <c:pt idx="4">
                  <c:v>13.64</c:v>
                </c:pt>
              </c:numCache>
            </c:numRef>
          </c:val>
          <c:extLst>
            <c:ext xmlns:c16="http://schemas.microsoft.com/office/drawing/2014/chart" uri="{C3380CC4-5D6E-409C-BE32-E72D297353CC}">
              <c16:uniqueId val="{00000000-F9CD-4906-83D3-22BB41B254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44.14</c:v>
                </c:pt>
                <c:pt idx="4">
                  <c:v>37.24</c:v>
                </c:pt>
              </c:numCache>
            </c:numRef>
          </c:val>
          <c:smooth val="0"/>
          <c:extLst>
            <c:ext xmlns:c16="http://schemas.microsoft.com/office/drawing/2014/chart" uri="{C3380CC4-5D6E-409C-BE32-E72D297353CC}">
              <c16:uniqueId val="{00000001-F9CD-4906-83D3-22BB41B254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4C-414A-AFB9-C2F3DD21A5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654.71</c:v>
                </c:pt>
                <c:pt idx="4">
                  <c:v>783.8</c:v>
                </c:pt>
              </c:numCache>
            </c:numRef>
          </c:val>
          <c:smooth val="0"/>
          <c:extLst>
            <c:ext xmlns:c16="http://schemas.microsoft.com/office/drawing/2014/chart" uri="{C3380CC4-5D6E-409C-BE32-E72D297353CC}">
              <c16:uniqueId val="{00000001-974C-414A-AFB9-C2F3DD21A5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76.739999999999995</c:v>
                </c:pt>
                <c:pt idx="4">
                  <c:v>94.47</c:v>
                </c:pt>
              </c:numCache>
            </c:numRef>
          </c:val>
          <c:extLst>
            <c:ext xmlns:c16="http://schemas.microsoft.com/office/drawing/2014/chart" uri="{C3380CC4-5D6E-409C-BE32-E72D297353CC}">
              <c16:uniqueId val="{00000000-BA58-4C87-B7A5-665FEE2199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65.37</c:v>
                </c:pt>
                <c:pt idx="4">
                  <c:v>68.11</c:v>
                </c:pt>
              </c:numCache>
            </c:numRef>
          </c:val>
          <c:smooth val="0"/>
          <c:extLst>
            <c:ext xmlns:c16="http://schemas.microsoft.com/office/drawing/2014/chart" uri="{C3380CC4-5D6E-409C-BE32-E72D297353CC}">
              <c16:uniqueId val="{00000001-BA58-4C87-B7A5-665FEE2199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163.29</c:v>
                </c:pt>
                <c:pt idx="4">
                  <c:v>132.27000000000001</c:v>
                </c:pt>
              </c:numCache>
            </c:numRef>
          </c:val>
          <c:extLst>
            <c:ext xmlns:c16="http://schemas.microsoft.com/office/drawing/2014/chart" uri="{C3380CC4-5D6E-409C-BE32-E72D297353CC}">
              <c16:uniqueId val="{00000000-5F3E-47F4-B671-CE061FF682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228.99</c:v>
                </c:pt>
                <c:pt idx="4">
                  <c:v>222.41</c:v>
                </c:pt>
              </c:numCache>
            </c:numRef>
          </c:val>
          <c:smooth val="0"/>
          <c:extLst>
            <c:ext xmlns:c16="http://schemas.microsoft.com/office/drawing/2014/chart" uri="{C3380CC4-5D6E-409C-BE32-E72D297353CC}">
              <c16:uniqueId val="{00000001-5F3E-47F4-B671-CE061FF682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新潟県　新発田市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F1</v>
      </c>
      <c r="X8" s="84"/>
      <c r="Y8" s="84"/>
      <c r="Z8" s="84"/>
      <c r="AA8" s="84"/>
      <c r="AB8" s="84"/>
      <c r="AC8" s="84"/>
      <c r="AD8" s="85" t="str">
        <f>データ!$M$6</f>
        <v>非設置</v>
      </c>
      <c r="AE8" s="85"/>
      <c r="AF8" s="85"/>
      <c r="AG8" s="85"/>
      <c r="AH8" s="85"/>
      <c r="AI8" s="85"/>
      <c r="AJ8" s="85"/>
      <c r="AK8" s="3"/>
      <c r="AL8" s="81">
        <f>データ!S6</f>
        <v>96236</v>
      </c>
      <c r="AM8" s="81"/>
      <c r="AN8" s="81"/>
      <c r="AO8" s="81"/>
      <c r="AP8" s="81"/>
      <c r="AQ8" s="81"/>
      <c r="AR8" s="81"/>
      <c r="AS8" s="81"/>
      <c r="AT8" s="80">
        <f>データ!T6</f>
        <v>533.11</v>
      </c>
      <c r="AU8" s="80"/>
      <c r="AV8" s="80"/>
      <c r="AW8" s="80"/>
      <c r="AX8" s="80"/>
      <c r="AY8" s="80"/>
      <c r="AZ8" s="80"/>
      <c r="BA8" s="80"/>
      <c r="BB8" s="80">
        <f>データ!U6</f>
        <v>180.52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61.17</v>
      </c>
      <c r="J10" s="80"/>
      <c r="K10" s="80"/>
      <c r="L10" s="80"/>
      <c r="M10" s="80"/>
      <c r="N10" s="80"/>
      <c r="O10" s="80"/>
      <c r="P10" s="80">
        <f>データ!P6</f>
        <v>8.6999999999999993</v>
      </c>
      <c r="Q10" s="80"/>
      <c r="R10" s="80"/>
      <c r="S10" s="80"/>
      <c r="T10" s="80"/>
      <c r="U10" s="80"/>
      <c r="V10" s="80"/>
      <c r="W10" s="80">
        <f>データ!Q6</f>
        <v>90.74</v>
      </c>
      <c r="X10" s="80"/>
      <c r="Y10" s="80"/>
      <c r="Z10" s="80"/>
      <c r="AA10" s="80"/>
      <c r="AB10" s="80"/>
      <c r="AC10" s="80"/>
      <c r="AD10" s="81">
        <f>データ!R6</f>
        <v>2530</v>
      </c>
      <c r="AE10" s="81"/>
      <c r="AF10" s="81"/>
      <c r="AG10" s="81"/>
      <c r="AH10" s="81"/>
      <c r="AI10" s="81"/>
      <c r="AJ10" s="81"/>
      <c r="AK10" s="2"/>
      <c r="AL10" s="81">
        <f>データ!V6</f>
        <v>8332</v>
      </c>
      <c r="AM10" s="81"/>
      <c r="AN10" s="81"/>
      <c r="AO10" s="81"/>
      <c r="AP10" s="81"/>
      <c r="AQ10" s="81"/>
      <c r="AR10" s="81"/>
      <c r="AS10" s="81"/>
      <c r="AT10" s="80">
        <f>データ!W6</f>
        <v>5.65</v>
      </c>
      <c r="AU10" s="80"/>
      <c r="AV10" s="80"/>
      <c r="AW10" s="80"/>
      <c r="AX10" s="80"/>
      <c r="AY10" s="80"/>
      <c r="AZ10" s="80"/>
      <c r="BA10" s="80"/>
      <c r="BB10" s="80">
        <f>データ!X6</f>
        <v>1474.69</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8cF0hvHSwdPQtfvwtHNmhsICgwHe/cQEvf00+Vthr7vVP0gsh0PNAveLoZlNv3yzUC+PJqCtAAp3BeenGwTo7w==" saltValue="X3AogBu7qMrv8SKAIIdV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152064</v>
      </c>
      <c r="D6" s="33">
        <f t="shared" si="3"/>
        <v>46</v>
      </c>
      <c r="E6" s="33">
        <f t="shared" si="3"/>
        <v>17</v>
      </c>
      <c r="F6" s="33">
        <f t="shared" si="3"/>
        <v>5</v>
      </c>
      <c r="G6" s="33">
        <f t="shared" si="3"/>
        <v>0</v>
      </c>
      <c r="H6" s="33" t="str">
        <f t="shared" si="3"/>
        <v>新潟県　新発田市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61.17</v>
      </c>
      <c r="P6" s="34">
        <f t="shared" si="3"/>
        <v>8.6999999999999993</v>
      </c>
      <c r="Q6" s="34">
        <f t="shared" si="3"/>
        <v>90.74</v>
      </c>
      <c r="R6" s="34">
        <f t="shared" si="3"/>
        <v>2530</v>
      </c>
      <c r="S6" s="34">
        <f t="shared" si="3"/>
        <v>96236</v>
      </c>
      <c r="T6" s="34">
        <f t="shared" si="3"/>
        <v>533.11</v>
      </c>
      <c r="U6" s="34">
        <f t="shared" si="3"/>
        <v>180.52</v>
      </c>
      <c r="V6" s="34">
        <f t="shared" si="3"/>
        <v>8332</v>
      </c>
      <c r="W6" s="34">
        <f t="shared" si="3"/>
        <v>5.65</v>
      </c>
      <c r="X6" s="34">
        <f t="shared" si="3"/>
        <v>1474.69</v>
      </c>
      <c r="Y6" s="35" t="str">
        <f>IF(Y7="",NA(),Y7)</f>
        <v>-</v>
      </c>
      <c r="Z6" s="35" t="str">
        <f t="shared" ref="Z6:AH6" si="4">IF(Z7="",NA(),Z7)</f>
        <v>-</v>
      </c>
      <c r="AA6" s="35" t="str">
        <f t="shared" si="4"/>
        <v>-</v>
      </c>
      <c r="AB6" s="35">
        <f t="shared" si="4"/>
        <v>95.57</v>
      </c>
      <c r="AC6" s="35">
        <f t="shared" si="4"/>
        <v>100.18</v>
      </c>
      <c r="AD6" s="35" t="str">
        <f t="shared" si="4"/>
        <v>-</v>
      </c>
      <c r="AE6" s="35" t="str">
        <f t="shared" si="4"/>
        <v>-</v>
      </c>
      <c r="AF6" s="35" t="str">
        <f t="shared" si="4"/>
        <v>-</v>
      </c>
      <c r="AG6" s="35">
        <f t="shared" si="4"/>
        <v>101.91</v>
      </c>
      <c r="AH6" s="35">
        <f t="shared" si="4"/>
        <v>103.09</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127.98</v>
      </c>
      <c r="AS6" s="35">
        <f t="shared" si="5"/>
        <v>101.24</v>
      </c>
      <c r="AT6" s="34" t="str">
        <f>IF(AT7="","",IF(AT7="-","【-】","【"&amp;SUBSTITUTE(TEXT(AT7,"#,##0.00"),"-","△")&amp;"】"))</f>
        <v>【121.19】</v>
      </c>
      <c r="AU6" s="35" t="str">
        <f>IF(AU7="",NA(),AU7)</f>
        <v>-</v>
      </c>
      <c r="AV6" s="35" t="str">
        <f t="shared" ref="AV6:BD6" si="6">IF(AV7="",NA(),AV7)</f>
        <v>-</v>
      </c>
      <c r="AW6" s="35" t="str">
        <f t="shared" si="6"/>
        <v>-</v>
      </c>
      <c r="AX6" s="35">
        <f t="shared" si="6"/>
        <v>8.7899999999999991</v>
      </c>
      <c r="AY6" s="35">
        <f t="shared" si="6"/>
        <v>13.64</v>
      </c>
      <c r="AZ6" s="35" t="str">
        <f t="shared" si="6"/>
        <v>-</v>
      </c>
      <c r="BA6" s="35" t="str">
        <f t="shared" si="6"/>
        <v>-</v>
      </c>
      <c r="BB6" s="35" t="str">
        <f t="shared" si="6"/>
        <v>-</v>
      </c>
      <c r="BC6" s="35">
        <f t="shared" si="6"/>
        <v>44.14</v>
      </c>
      <c r="BD6" s="35">
        <f t="shared" si="6"/>
        <v>37.24</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654.71</v>
      </c>
      <c r="BO6" s="35">
        <f t="shared" si="7"/>
        <v>783.8</v>
      </c>
      <c r="BP6" s="34" t="str">
        <f>IF(BP7="","",IF(BP7="-","【-】","【"&amp;SUBSTITUTE(TEXT(BP7,"#,##0.00"),"-","△")&amp;"】"))</f>
        <v>【832.52】</v>
      </c>
      <c r="BQ6" s="35" t="str">
        <f>IF(BQ7="",NA(),BQ7)</f>
        <v>-</v>
      </c>
      <c r="BR6" s="35" t="str">
        <f t="shared" ref="BR6:BZ6" si="8">IF(BR7="",NA(),BR7)</f>
        <v>-</v>
      </c>
      <c r="BS6" s="35" t="str">
        <f t="shared" si="8"/>
        <v>-</v>
      </c>
      <c r="BT6" s="35">
        <f t="shared" si="8"/>
        <v>76.739999999999995</v>
      </c>
      <c r="BU6" s="35">
        <f t="shared" si="8"/>
        <v>94.47</v>
      </c>
      <c r="BV6" s="35" t="str">
        <f t="shared" si="8"/>
        <v>-</v>
      </c>
      <c r="BW6" s="35" t="str">
        <f t="shared" si="8"/>
        <v>-</v>
      </c>
      <c r="BX6" s="35" t="str">
        <f t="shared" si="8"/>
        <v>-</v>
      </c>
      <c r="BY6" s="35">
        <f t="shared" si="8"/>
        <v>65.37</v>
      </c>
      <c r="BZ6" s="35">
        <f t="shared" si="8"/>
        <v>68.11</v>
      </c>
      <c r="CA6" s="34" t="str">
        <f>IF(CA7="","",IF(CA7="-","【-】","【"&amp;SUBSTITUTE(TEXT(CA7,"#,##0.00"),"-","△")&amp;"】"))</f>
        <v>【60.94】</v>
      </c>
      <c r="CB6" s="35" t="str">
        <f>IF(CB7="",NA(),CB7)</f>
        <v>-</v>
      </c>
      <c r="CC6" s="35" t="str">
        <f t="shared" ref="CC6:CK6" si="9">IF(CC7="",NA(),CC7)</f>
        <v>-</v>
      </c>
      <c r="CD6" s="35" t="str">
        <f t="shared" si="9"/>
        <v>-</v>
      </c>
      <c r="CE6" s="35">
        <f t="shared" si="9"/>
        <v>163.29</v>
      </c>
      <c r="CF6" s="35">
        <f t="shared" si="9"/>
        <v>132.27000000000001</v>
      </c>
      <c r="CG6" s="35" t="str">
        <f t="shared" si="9"/>
        <v>-</v>
      </c>
      <c r="CH6" s="35" t="str">
        <f t="shared" si="9"/>
        <v>-</v>
      </c>
      <c r="CI6" s="35" t="str">
        <f t="shared" si="9"/>
        <v>-</v>
      </c>
      <c r="CJ6" s="35">
        <f t="shared" si="9"/>
        <v>228.99</v>
      </c>
      <c r="CK6" s="35">
        <f t="shared" si="9"/>
        <v>222.41</v>
      </c>
      <c r="CL6" s="34" t="str">
        <f>IF(CL7="","",IF(CL7="-","【-】","【"&amp;SUBSTITUTE(TEXT(CL7,"#,##0.00"),"-","△")&amp;"】"))</f>
        <v>【253.04】</v>
      </c>
      <c r="CM6" s="35" t="str">
        <f>IF(CM7="",NA(),CM7)</f>
        <v>-</v>
      </c>
      <c r="CN6" s="35" t="str">
        <f t="shared" ref="CN6:CV6" si="10">IF(CN7="",NA(),CN7)</f>
        <v>-</v>
      </c>
      <c r="CO6" s="35" t="str">
        <f t="shared" si="10"/>
        <v>-</v>
      </c>
      <c r="CP6" s="35">
        <f t="shared" si="10"/>
        <v>58.78</v>
      </c>
      <c r="CQ6" s="35">
        <f t="shared" si="10"/>
        <v>52.35</v>
      </c>
      <c r="CR6" s="35" t="str">
        <f t="shared" si="10"/>
        <v>-</v>
      </c>
      <c r="CS6" s="35" t="str">
        <f t="shared" si="10"/>
        <v>-</v>
      </c>
      <c r="CT6" s="35" t="str">
        <f t="shared" si="10"/>
        <v>-</v>
      </c>
      <c r="CU6" s="35">
        <f t="shared" si="10"/>
        <v>54.06</v>
      </c>
      <c r="CV6" s="35">
        <f t="shared" si="10"/>
        <v>55.26</v>
      </c>
      <c r="CW6" s="34" t="str">
        <f>IF(CW7="","",IF(CW7="-","【-】","【"&amp;SUBSTITUTE(TEXT(CW7,"#,##0.00"),"-","△")&amp;"】"))</f>
        <v>【54.84】</v>
      </c>
      <c r="CX6" s="35" t="str">
        <f>IF(CX7="",NA(),CX7)</f>
        <v>-</v>
      </c>
      <c r="CY6" s="35" t="str">
        <f t="shared" ref="CY6:DG6" si="11">IF(CY7="",NA(),CY7)</f>
        <v>-</v>
      </c>
      <c r="CZ6" s="35" t="str">
        <f t="shared" si="11"/>
        <v>-</v>
      </c>
      <c r="DA6" s="35">
        <f t="shared" si="11"/>
        <v>87.94</v>
      </c>
      <c r="DB6" s="35">
        <f t="shared" si="11"/>
        <v>86.89</v>
      </c>
      <c r="DC6" s="35" t="str">
        <f t="shared" si="11"/>
        <v>-</v>
      </c>
      <c r="DD6" s="35" t="str">
        <f t="shared" si="11"/>
        <v>-</v>
      </c>
      <c r="DE6" s="35" t="str">
        <f t="shared" si="11"/>
        <v>-</v>
      </c>
      <c r="DF6" s="35">
        <f t="shared" si="11"/>
        <v>90.11</v>
      </c>
      <c r="DG6" s="35">
        <f t="shared" si="11"/>
        <v>90.52</v>
      </c>
      <c r="DH6" s="34" t="str">
        <f>IF(DH7="","",IF(DH7="-","【-】","【"&amp;SUBSTITUTE(TEXT(DH7,"#,##0.00"),"-","△")&amp;"】"))</f>
        <v>【86.60】</v>
      </c>
      <c r="DI6" s="35" t="str">
        <f>IF(DI7="",NA(),DI7)</f>
        <v>-</v>
      </c>
      <c r="DJ6" s="35" t="str">
        <f t="shared" ref="DJ6:DR6" si="12">IF(DJ7="",NA(),DJ7)</f>
        <v>-</v>
      </c>
      <c r="DK6" s="35" t="str">
        <f t="shared" si="12"/>
        <v>-</v>
      </c>
      <c r="DL6" s="35">
        <f t="shared" si="12"/>
        <v>3.74</v>
      </c>
      <c r="DM6" s="35">
        <f t="shared" si="12"/>
        <v>7.14</v>
      </c>
      <c r="DN6" s="35" t="str">
        <f t="shared" si="12"/>
        <v>-</v>
      </c>
      <c r="DO6" s="35" t="str">
        <f t="shared" si="12"/>
        <v>-</v>
      </c>
      <c r="DP6" s="35" t="str">
        <f t="shared" si="12"/>
        <v>-</v>
      </c>
      <c r="DQ6" s="35">
        <f t="shared" si="12"/>
        <v>28.19</v>
      </c>
      <c r="DR6" s="35">
        <f t="shared" si="12"/>
        <v>24.8</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0.02</v>
      </c>
      <c r="EO6" s="34" t="str">
        <f>IF(EO7="","",IF(EO7="-","【-】","【"&amp;SUBSTITUTE(TEXT(EO7,"#,##0.00"),"-","△")&amp;"】"))</f>
        <v>【0.16】</v>
      </c>
    </row>
    <row r="7" spans="1:148" s="36" customFormat="1" x14ac:dyDescent="0.15">
      <c r="A7" s="28"/>
      <c r="B7" s="37">
        <v>2020</v>
      </c>
      <c r="C7" s="37">
        <v>152064</v>
      </c>
      <c r="D7" s="37">
        <v>46</v>
      </c>
      <c r="E7" s="37">
        <v>17</v>
      </c>
      <c r="F7" s="37">
        <v>5</v>
      </c>
      <c r="G7" s="37">
        <v>0</v>
      </c>
      <c r="H7" s="37" t="s">
        <v>96</v>
      </c>
      <c r="I7" s="37" t="s">
        <v>97</v>
      </c>
      <c r="J7" s="37" t="s">
        <v>98</v>
      </c>
      <c r="K7" s="37" t="s">
        <v>99</v>
      </c>
      <c r="L7" s="37" t="s">
        <v>100</v>
      </c>
      <c r="M7" s="37" t="s">
        <v>101</v>
      </c>
      <c r="N7" s="38" t="s">
        <v>102</v>
      </c>
      <c r="O7" s="38">
        <v>61.17</v>
      </c>
      <c r="P7" s="38">
        <v>8.6999999999999993</v>
      </c>
      <c r="Q7" s="38">
        <v>90.74</v>
      </c>
      <c r="R7" s="38">
        <v>2530</v>
      </c>
      <c r="S7" s="38">
        <v>96236</v>
      </c>
      <c r="T7" s="38">
        <v>533.11</v>
      </c>
      <c r="U7" s="38">
        <v>180.52</v>
      </c>
      <c r="V7" s="38">
        <v>8332</v>
      </c>
      <c r="W7" s="38">
        <v>5.65</v>
      </c>
      <c r="X7" s="38">
        <v>1474.69</v>
      </c>
      <c r="Y7" s="38" t="s">
        <v>102</v>
      </c>
      <c r="Z7" s="38" t="s">
        <v>102</v>
      </c>
      <c r="AA7" s="38" t="s">
        <v>102</v>
      </c>
      <c r="AB7" s="38">
        <v>95.57</v>
      </c>
      <c r="AC7" s="38">
        <v>100.18</v>
      </c>
      <c r="AD7" s="38" t="s">
        <v>102</v>
      </c>
      <c r="AE7" s="38" t="s">
        <v>102</v>
      </c>
      <c r="AF7" s="38" t="s">
        <v>102</v>
      </c>
      <c r="AG7" s="38">
        <v>101.91</v>
      </c>
      <c r="AH7" s="38">
        <v>103.09</v>
      </c>
      <c r="AI7" s="38">
        <v>104.99</v>
      </c>
      <c r="AJ7" s="38" t="s">
        <v>102</v>
      </c>
      <c r="AK7" s="38" t="s">
        <v>102</v>
      </c>
      <c r="AL7" s="38" t="s">
        <v>102</v>
      </c>
      <c r="AM7" s="38">
        <v>0</v>
      </c>
      <c r="AN7" s="38">
        <v>0</v>
      </c>
      <c r="AO7" s="38" t="s">
        <v>102</v>
      </c>
      <c r="AP7" s="38" t="s">
        <v>102</v>
      </c>
      <c r="AQ7" s="38" t="s">
        <v>102</v>
      </c>
      <c r="AR7" s="38">
        <v>127.98</v>
      </c>
      <c r="AS7" s="38">
        <v>101.24</v>
      </c>
      <c r="AT7" s="38">
        <v>121.19</v>
      </c>
      <c r="AU7" s="38" t="s">
        <v>102</v>
      </c>
      <c r="AV7" s="38" t="s">
        <v>102</v>
      </c>
      <c r="AW7" s="38" t="s">
        <v>102</v>
      </c>
      <c r="AX7" s="38">
        <v>8.7899999999999991</v>
      </c>
      <c r="AY7" s="38">
        <v>13.64</v>
      </c>
      <c r="AZ7" s="38" t="s">
        <v>102</v>
      </c>
      <c r="BA7" s="38" t="s">
        <v>102</v>
      </c>
      <c r="BB7" s="38" t="s">
        <v>102</v>
      </c>
      <c r="BC7" s="38">
        <v>44.14</v>
      </c>
      <c r="BD7" s="38">
        <v>37.24</v>
      </c>
      <c r="BE7" s="38">
        <v>32.799999999999997</v>
      </c>
      <c r="BF7" s="38" t="s">
        <v>102</v>
      </c>
      <c r="BG7" s="38" t="s">
        <v>102</v>
      </c>
      <c r="BH7" s="38" t="s">
        <v>102</v>
      </c>
      <c r="BI7" s="38">
        <v>0</v>
      </c>
      <c r="BJ7" s="38">
        <v>0</v>
      </c>
      <c r="BK7" s="38" t="s">
        <v>102</v>
      </c>
      <c r="BL7" s="38" t="s">
        <v>102</v>
      </c>
      <c r="BM7" s="38" t="s">
        <v>102</v>
      </c>
      <c r="BN7" s="38">
        <v>654.71</v>
      </c>
      <c r="BO7" s="38">
        <v>783.8</v>
      </c>
      <c r="BP7" s="38">
        <v>832.52</v>
      </c>
      <c r="BQ7" s="38" t="s">
        <v>102</v>
      </c>
      <c r="BR7" s="38" t="s">
        <v>102</v>
      </c>
      <c r="BS7" s="38" t="s">
        <v>102</v>
      </c>
      <c r="BT7" s="38">
        <v>76.739999999999995</v>
      </c>
      <c r="BU7" s="38">
        <v>94.47</v>
      </c>
      <c r="BV7" s="38" t="s">
        <v>102</v>
      </c>
      <c r="BW7" s="38" t="s">
        <v>102</v>
      </c>
      <c r="BX7" s="38" t="s">
        <v>102</v>
      </c>
      <c r="BY7" s="38">
        <v>65.37</v>
      </c>
      <c r="BZ7" s="38">
        <v>68.11</v>
      </c>
      <c r="CA7" s="38">
        <v>60.94</v>
      </c>
      <c r="CB7" s="38" t="s">
        <v>102</v>
      </c>
      <c r="CC7" s="38" t="s">
        <v>102</v>
      </c>
      <c r="CD7" s="38" t="s">
        <v>102</v>
      </c>
      <c r="CE7" s="38">
        <v>163.29</v>
      </c>
      <c r="CF7" s="38">
        <v>132.27000000000001</v>
      </c>
      <c r="CG7" s="38" t="s">
        <v>102</v>
      </c>
      <c r="CH7" s="38" t="s">
        <v>102</v>
      </c>
      <c r="CI7" s="38" t="s">
        <v>102</v>
      </c>
      <c r="CJ7" s="38">
        <v>228.99</v>
      </c>
      <c r="CK7" s="38">
        <v>222.41</v>
      </c>
      <c r="CL7" s="38">
        <v>253.04</v>
      </c>
      <c r="CM7" s="38" t="s">
        <v>102</v>
      </c>
      <c r="CN7" s="38" t="s">
        <v>102</v>
      </c>
      <c r="CO7" s="38" t="s">
        <v>102</v>
      </c>
      <c r="CP7" s="38">
        <v>58.78</v>
      </c>
      <c r="CQ7" s="38">
        <v>52.35</v>
      </c>
      <c r="CR7" s="38" t="s">
        <v>102</v>
      </c>
      <c r="CS7" s="38" t="s">
        <v>102</v>
      </c>
      <c r="CT7" s="38" t="s">
        <v>102</v>
      </c>
      <c r="CU7" s="38">
        <v>54.06</v>
      </c>
      <c r="CV7" s="38">
        <v>55.26</v>
      </c>
      <c r="CW7" s="38">
        <v>54.84</v>
      </c>
      <c r="CX7" s="38" t="s">
        <v>102</v>
      </c>
      <c r="CY7" s="38" t="s">
        <v>102</v>
      </c>
      <c r="CZ7" s="38" t="s">
        <v>102</v>
      </c>
      <c r="DA7" s="38">
        <v>87.94</v>
      </c>
      <c r="DB7" s="38">
        <v>86.89</v>
      </c>
      <c r="DC7" s="38" t="s">
        <v>102</v>
      </c>
      <c r="DD7" s="38" t="s">
        <v>102</v>
      </c>
      <c r="DE7" s="38" t="s">
        <v>102</v>
      </c>
      <c r="DF7" s="38">
        <v>90.11</v>
      </c>
      <c r="DG7" s="38">
        <v>90.52</v>
      </c>
      <c r="DH7" s="38">
        <v>86.6</v>
      </c>
      <c r="DI7" s="38" t="s">
        <v>102</v>
      </c>
      <c r="DJ7" s="38" t="s">
        <v>102</v>
      </c>
      <c r="DK7" s="38" t="s">
        <v>102</v>
      </c>
      <c r="DL7" s="38">
        <v>3.74</v>
      </c>
      <c r="DM7" s="38">
        <v>7.14</v>
      </c>
      <c r="DN7" s="38" t="s">
        <v>102</v>
      </c>
      <c r="DO7" s="38" t="s">
        <v>102</v>
      </c>
      <c r="DP7" s="38" t="s">
        <v>102</v>
      </c>
      <c r="DQ7" s="38">
        <v>28.19</v>
      </c>
      <c r="DR7" s="38">
        <v>24.8</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2022-01-19T10:13:12Z</cp:lastPrinted>
  <dcterms:created xsi:type="dcterms:W3CDTF">2021-12-03T07:31:00Z</dcterms:created>
  <dcterms:modified xsi:type="dcterms:W3CDTF">2022-01-19T10:14:39Z</dcterms:modified>
  <cp:category/>
</cp:coreProperties>
</file>