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企業会計係\19_通知・調査・報告\02 調査・回答・報告\令和３年度\R40111公営企業に係る経営比較分析表(令和2年度)の分析等について\回答\1.当初(担当で作成)\"/>
    </mc:Choice>
  </mc:AlternateContent>
  <xr:revisionPtr revIDLastSave="0" documentId="13_ncr:1_{FD39CA44-0AC9-4763-BAA7-67DE91184955}" xr6:coauthVersionLast="36" xr6:coauthVersionMax="36" xr10:uidLastSave="{00000000-0000-0000-0000-000000000000}"/>
  <workbookProtection workbookAlgorithmName="SHA-512" workbookHashValue="u+o5UHPRBDAK0pZMgrIIAJEDmCI6Zipz2K2zT8DEmY80+8Rz2YGt5S4znaC2TYXrl+uU3w14rV/P5/jCtM17Dw==" workbookSaltValue="0MlDOvPGao4pP84lKsgre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<sst xmlns="http://schemas.openxmlformats.org/spreadsheetml/2006/main" count="297" uniqueCount="116">
  <si>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</si>
  <si>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</si>
  <si>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</si>
  <si>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</si>
  <si>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</si>
  <si>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</si>
  <si>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</si>
  <si>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</si>
  <si>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</si>
  <si>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</si>
  <si>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</si>
  <si>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</si>
  <si>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</si>
  <si>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</si>
  <si>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</si>
  <si>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</si>
  <si>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</si>
  <si>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</si>
  <si>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</si>
  <si>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</si>
  <si>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</si>
  <si>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</si>
  <si>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</si>
  <si>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</si>
  <si>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</si>
  <si>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</si>
  <si>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</si>
  <si>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</si>
  <si>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</si>
  <si>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</si>
  <si>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</si>
  <si>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</si>
  <si>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</si>
  <si>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</si>
  <si>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</si>
  <si>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</si>
  <si>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</si>
  <si>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</si>
  <si>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</si>
  <si>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</si>
  <si>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</si>
  <si>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</si>
  <si>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</si>
  <si>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</si>
  <si>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</si>
  <si>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</si>
  <si>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</si>
  <si>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</si>
  <si>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</si>
  <si>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</si>
  <si>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</si>
  <si>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</si>
  <si>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</si>
  <si>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</si>
  <si>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</si>
  <si>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</si>
  <si>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</si>
  <si>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</si>
  <si>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</si>
  <si>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</si>
  <si>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</si>
  <si>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</si>
  <si>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</si>
  <si>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</si>
  <si>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</si>
  <si>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</si>
  <si>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</si>
  <si>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</si>
  <si>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</si>
  <si>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</si>
  <si>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</si>
  <si>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</si>
  <si>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</si>
  <si>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</si>
  <si>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</si>
  <si>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</si>
  <si>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</si>
  <si>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</si>
  <si>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</si>
  <si>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</si>
  <si>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</si>
  <si>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</si>
  <si>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</si>
  <si>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</si>
  <si>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</si>
  <si>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</si>
  <si>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</si>
  <si>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</si>
  <si>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</si>
  <si>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</si>
  <si>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</si>
  <si>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</si>
  <si>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</si>
  <si>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</si>
  <si>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</si>
  <si>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</si>
  <si>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</si>
  <si>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</si>
  <si>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</si>
  <si>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</si>
  <si>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</si>
  <si>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</si>
  <si>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</si>
  <si>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</si>
  <si>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</si>
  <si>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</si>
  <si>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</si>
  <si>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</si>
  <si>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</si>
  <si>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</si>
  <si>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</si>
  <si>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</si>
  <si>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</si>
  <si>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施設については、月岡浄化センターの更新工事を平成22年度から平成24年度に実施しました。加治川浄化センターについては平成29年にポンプ類の耐用年数（15年）を迎えたことにより機能診断を実施した結果、問題は見られませんでした。
　管渠については、昭和57年から整備を行っており、法定耐用年数は50年とされ現状では管渠の老朽化による大きな問題等は見られません。
　なお、有形固定資産減価償却率が低い値を示していますが、これは令和元年度から公営企業会計に移行し減価償却費の累積計算</t>
    </r>
    <r>
      <rPr>
        <sz val="11"/>
        <rFont val="ＭＳ ゴシック"/>
        <family val="3"/>
        <charset val="128"/>
      </rPr>
      <t>を</t>
    </r>
    <r>
      <rPr>
        <sz val="11"/>
        <color theme="1"/>
        <rFont val="ＭＳ ゴシック"/>
        <family val="3"/>
        <charset val="128"/>
      </rPr>
      <t>開始したことによるためであり、実際には、整備から相応の年数を経ていることに留意が必要です。
　今後、施設・管渠ともに、それぞれの更新時期に向けてストックマネジメントによる計画を立て、施設の長寿命化など適切な措置を講じます。</t>
    </r>
    <rPh sb="1" eb="3">
      <t>シセツ</t>
    </rPh>
    <rPh sb="9" eb="11">
      <t>ツキオカ</t>
    </rPh>
    <rPh sb="11" eb="13">
      <t>ジョウカ</t>
    </rPh>
    <rPh sb="18" eb="20">
      <t>コウシン</t>
    </rPh>
    <rPh sb="20" eb="22">
      <t>コウジ</t>
    </rPh>
    <rPh sb="23" eb="25">
      <t>ヘイセイ</t>
    </rPh>
    <rPh sb="27" eb="29">
      <t>ネンド</t>
    </rPh>
    <rPh sb="31" eb="33">
      <t>ヘイセイ</t>
    </rPh>
    <rPh sb="35" eb="37">
      <t>ネンド</t>
    </rPh>
    <rPh sb="38" eb="40">
      <t>ジッシ</t>
    </rPh>
    <rPh sb="45" eb="48">
      <t>カジカワ</t>
    </rPh>
    <rPh sb="48" eb="50">
      <t>ジョウカ</t>
    </rPh>
    <rPh sb="59" eb="61">
      <t>ヘイセイ</t>
    </rPh>
    <rPh sb="63" eb="64">
      <t>ネン</t>
    </rPh>
    <rPh sb="68" eb="69">
      <t>ルイ</t>
    </rPh>
    <rPh sb="70" eb="72">
      <t>タイヨウ</t>
    </rPh>
    <rPh sb="72" eb="74">
      <t>ネンスウ</t>
    </rPh>
    <rPh sb="77" eb="78">
      <t>ネン</t>
    </rPh>
    <rPh sb="80" eb="81">
      <t>ムカ</t>
    </rPh>
    <rPh sb="97" eb="99">
      <t>ケッカ</t>
    </rPh>
    <rPh sb="100" eb="102">
      <t>モンダイ</t>
    </rPh>
    <rPh sb="103" eb="104">
      <t>ミ</t>
    </rPh>
    <rPh sb="115" eb="117">
      <t>カンキョ</t>
    </rPh>
    <rPh sb="123" eb="125">
      <t>ショウワ</t>
    </rPh>
    <rPh sb="127" eb="128">
      <t>ネン</t>
    </rPh>
    <rPh sb="130" eb="132">
      <t>セイビ</t>
    </rPh>
    <rPh sb="133" eb="134">
      <t>オコナ</t>
    </rPh>
    <rPh sb="139" eb="141">
      <t>ホウテイ</t>
    </rPh>
    <rPh sb="141" eb="143">
      <t>タイヨウ</t>
    </rPh>
    <rPh sb="143" eb="145">
      <t>ネンスウ</t>
    </rPh>
    <rPh sb="148" eb="149">
      <t>ネン</t>
    </rPh>
    <rPh sb="152" eb="154">
      <t>ゲンジョウ</t>
    </rPh>
    <rPh sb="156" eb="158">
      <t>カンキョ</t>
    </rPh>
    <rPh sb="159" eb="162">
      <t>ロウキュウカ</t>
    </rPh>
    <rPh sb="165" eb="166">
      <t>オオ</t>
    </rPh>
    <rPh sb="168" eb="170">
      <t>モンダイ</t>
    </rPh>
    <rPh sb="170" eb="171">
      <t>トウ</t>
    </rPh>
    <rPh sb="172" eb="173">
      <t>ミ</t>
    </rPh>
    <rPh sb="263" eb="265">
      <t>ソウオウ</t>
    </rPh>
    <rPh sb="286" eb="288">
      <t>コンゴ</t>
    </rPh>
    <rPh sb="289" eb="291">
      <t>シセツ</t>
    </rPh>
    <rPh sb="292" eb="294">
      <t>カンキョ</t>
    </rPh>
    <rPh sb="303" eb="305">
      <t>コウシン</t>
    </rPh>
    <rPh sb="305" eb="307">
      <t>ジキ</t>
    </rPh>
    <rPh sb="308" eb="309">
      <t>ム</t>
    </rPh>
    <rPh sb="324" eb="326">
      <t>ケイカク</t>
    </rPh>
    <rPh sb="327" eb="328">
      <t>タ</t>
    </rPh>
    <rPh sb="330" eb="332">
      <t>シセツ</t>
    </rPh>
    <rPh sb="333" eb="337">
      <t>チョウジュミョウカ</t>
    </rPh>
    <rPh sb="339" eb="341">
      <t>テキセツ</t>
    </rPh>
    <rPh sb="342" eb="344">
      <t>ソチ</t>
    </rPh>
    <rPh sb="345" eb="346">
      <t>コウ</t>
    </rPh>
    <phoneticPr fontId="4"/>
  </si>
  <si>
    <t>　令和元年度から、地方公営企業法を一部適用して公営企業会計をスタートさせました。
　全体の傾向として、整備途上であり、処理区域の拡大に伴う増収は見込めるものの、人口減少や節水型機器の普及等の影響による減収要素も少なくないため、効率的な運営による費用の削減を行うことが必要と考えております。
　また、接続の指標となる「水洗化率」については、供用開始が遅かったこともあり、類似団体と比較して低い値となっています。職員の戸別訪問や啓発活動により着実に未接続世帯を解消することで、使用料収入を確保していきます。
　公営企業会計の適用によって、より適切に経営状況が把握できるようになったことを踏まえ、引き続きコスト縮減と収入確保の対策等を検討し、経営の改善に取り組んでいきます。</t>
    <rPh sb="17" eb="19">
      <t>イチブ</t>
    </rPh>
    <rPh sb="23" eb="25">
      <t>コウエイ</t>
    </rPh>
    <rPh sb="25" eb="27">
      <t>キギョウ</t>
    </rPh>
    <rPh sb="27" eb="29">
      <t>カイケイ</t>
    </rPh>
    <rPh sb="100" eb="102">
      <t>ゲンシュウ</t>
    </rPh>
    <rPh sb="102" eb="104">
      <t>ヨウソ</t>
    </rPh>
    <rPh sb="105" eb="106">
      <t>スク</t>
    </rPh>
    <rPh sb="204" eb="205">
      <t>ショク</t>
    </rPh>
    <rPh sb="205" eb="206">
      <t>イン</t>
    </rPh>
    <rPh sb="253" eb="255">
      <t>コウエイ</t>
    </rPh>
    <rPh sb="255" eb="257">
      <t>キギョウ</t>
    </rPh>
    <rPh sb="257" eb="259">
      <t>カイケイ</t>
    </rPh>
    <rPh sb="260" eb="262">
      <t>テキヨウ</t>
    </rPh>
    <rPh sb="269" eb="271">
      <t>テキセツ</t>
    </rPh>
    <rPh sb="272" eb="274">
      <t>ケイエイ</t>
    </rPh>
    <rPh sb="274" eb="276">
      <t>ジョウキョウ</t>
    </rPh>
    <rPh sb="277" eb="279">
      <t>ハアク</t>
    </rPh>
    <rPh sb="291" eb="292">
      <t>フ</t>
    </rPh>
    <rPh sb="305" eb="307">
      <t>シュウニュウ</t>
    </rPh>
    <rPh sb="307" eb="309">
      <t>カクホ</t>
    </rPh>
    <rPh sb="312" eb="313">
      <t>トウ</t>
    </rPh>
    <rPh sb="318" eb="320">
      <t>ケイエイ</t>
    </rPh>
    <phoneticPr fontId="4"/>
  </si>
  <si>
    <t>【経常収支比率】類似団体をやや下回るものの、100%を上回っています。
【累積欠損金比率】累積欠損金が無いため0%となっています。
【流動比率】1年以内に支払うべき債務（企業債償還含む）と、保有する現金預金等の財源の割合を示す数値です。この債務を新規に調達した資金を元に支払っているため、比率は100%を下回っています。
【企業債残高対事業規模比率】現在、下水道の整備を進めている段階で、その財源を企業債に依存しているため、大きな値となっています。
【経費回収率】100%を超えてはいますが、今後も費用と収入のバランスを取るよう努めます。
【汚水処理原価】前年度より上昇していますが、類似団体より低めの状況です。
【施設利用率】類似団体より高い値となっていますが、整備途上であることから、今後も注視が必要です。
【水洗化率】類似団体と比較して低い値となっています。当市は、下水道の供用開始が平成2年と遅く、浄化槽設置が進んでいたことなどが原因と考えられます。</t>
    <rPh sb="15" eb="17">
      <t>シタマワ</t>
    </rPh>
    <rPh sb="85" eb="87">
      <t>キギョウ</t>
    </rPh>
    <rPh sb="87" eb="88">
      <t>サイ</t>
    </rPh>
    <rPh sb="88" eb="90">
      <t>ショウカン</t>
    </rPh>
    <rPh sb="90" eb="91">
      <t>フク</t>
    </rPh>
    <rPh sb="163" eb="165">
      <t>ゲンザイ</t>
    </rPh>
    <rPh sb="170" eb="172">
      <t>セイビ</t>
    </rPh>
    <rPh sb="232" eb="233">
      <t>ツト</t>
    </rPh>
    <rPh sb="278" eb="281">
      <t>ゼンネンド</t>
    </rPh>
    <rPh sb="283" eb="285">
      <t>ジョウショウ</t>
    </rPh>
    <rPh sb="347" eb="348">
      <t>ヒト</t>
    </rPh>
    <rPh sb="353" eb="355">
      <t>セツゾク</t>
    </rPh>
    <rPh sb="373" eb="374">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</si>
</sst>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C9-4AFA-8C28-695EF25C0A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0.06</c:v>
                </c:pt>
              </c:numCache>
            </c:numRef>
          </c:val>
          <c:smooth val="0"/>
          <c:extLst>
            <c:ext xmlns:c16="http://schemas.microsoft.com/office/drawing/2014/chart" uri="{C3380CC4-5D6E-409C-BE32-E72D297353CC}">
              <c16:uniqueId val="{00000001-A1C9-4AFA-8C28-695EF25C0A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50.66</c:v>
                </c:pt>
                <c:pt idx="4">
                  <c:v>60.04</c:v>
                </c:pt>
              </c:numCache>
            </c:numRef>
          </c:val>
          <c:extLst>
            <c:ext xmlns:c16="http://schemas.microsoft.com/office/drawing/2014/chart" uri="{C3380CC4-5D6E-409C-BE32-E72D297353CC}">
              <c16:uniqueId val="{00000000-5E20-4ECE-AF26-49BB62D6AC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45.87</c:v>
                </c:pt>
              </c:numCache>
            </c:numRef>
          </c:val>
          <c:smooth val="0"/>
          <c:extLst>
            <c:ext xmlns:c16="http://schemas.microsoft.com/office/drawing/2014/chart" uri="{C3380CC4-5D6E-409C-BE32-E72D297353CC}">
              <c16:uniqueId val="{00000001-5E20-4ECE-AF26-49BB62D6AC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57.73</c:v>
                </c:pt>
                <c:pt idx="4">
                  <c:v>56.05</c:v>
                </c:pt>
              </c:numCache>
            </c:numRef>
          </c:val>
          <c:extLst>
            <c:ext xmlns:c16="http://schemas.microsoft.com/office/drawing/2014/chart" uri="{C3380CC4-5D6E-409C-BE32-E72D297353CC}">
              <c16:uniqueId val="{00000000-4C18-4813-9935-6A62DBE3DD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87.65</c:v>
                </c:pt>
              </c:numCache>
            </c:numRef>
          </c:val>
          <c:smooth val="0"/>
          <c:extLst>
            <c:ext xmlns:c16="http://schemas.microsoft.com/office/drawing/2014/chart" uri="{C3380CC4-5D6E-409C-BE32-E72D297353CC}">
              <c16:uniqueId val="{00000001-4C18-4813-9935-6A62DBE3DD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102.02</c:v>
                </c:pt>
                <c:pt idx="4">
                  <c:v>100.5</c:v>
                </c:pt>
              </c:numCache>
            </c:numRef>
          </c:val>
          <c:extLst>
            <c:ext xmlns:c16="http://schemas.microsoft.com/office/drawing/2014/chart" uri="{C3380CC4-5D6E-409C-BE32-E72D297353CC}">
              <c16:uniqueId val="{00000000-8BD1-4CFB-846C-971EC9E746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102.7</c:v>
                </c:pt>
              </c:numCache>
            </c:numRef>
          </c:val>
          <c:smooth val="0"/>
          <c:extLst>
            <c:ext xmlns:c16="http://schemas.microsoft.com/office/drawing/2014/chart" uri="{C3380CC4-5D6E-409C-BE32-E72D297353CC}">
              <c16:uniqueId val="{00000001-8BD1-4CFB-846C-971EC9E746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3.26</c:v>
                </c:pt>
                <c:pt idx="4">
                  <c:v>6.31</c:v>
                </c:pt>
              </c:numCache>
            </c:numRef>
          </c:val>
          <c:extLst>
            <c:ext xmlns:c16="http://schemas.microsoft.com/office/drawing/2014/chart" uri="{C3380CC4-5D6E-409C-BE32-E72D297353CC}">
              <c16:uniqueId val="{00000000-841C-4111-BB66-3E64A7740E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29.24</c:v>
                </c:pt>
              </c:numCache>
            </c:numRef>
          </c:val>
          <c:smooth val="0"/>
          <c:extLst>
            <c:ext xmlns:c16="http://schemas.microsoft.com/office/drawing/2014/chart" uri="{C3380CC4-5D6E-409C-BE32-E72D297353CC}">
              <c16:uniqueId val="{00000001-841C-4111-BB66-3E64A7740E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5DA-4CDE-83EB-F64B657817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formatCode="#,##0.00;&quot;△&quot;#,##0.00">
                  <c:v>0</c:v>
                </c:pt>
              </c:numCache>
            </c:numRef>
          </c:val>
          <c:smooth val="0"/>
          <c:extLst>
            <c:ext xmlns:c16="http://schemas.microsoft.com/office/drawing/2014/chart" uri="{C3380CC4-5D6E-409C-BE32-E72D297353CC}">
              <c16:uniqueId val="{00000001-35DA-4CDE-83EB-F64B657817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43-4FC8-9AF9-DC46F1C8C0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48.2</c:v>
                </c:pt>
              </c:numCache>
            </c:numRef>
          </c:val>
          <c:smooth val="0"/>
          <c:extLst>
            <c:ext xmlns:c16="http://schemas.microsoft.com/office/drawing/2014/chart" uri="{C3380CC4-5D6E-409C-BE32-E72D297353CC}">
              <c16:uniqueId val="{00000001-6143-4FC8-9AF9-DC46F1C8C0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54.16</c:v>
                </c:pt>
                <c:pt idx="4">
                  <c:v>54.98</c:v>
                </c:pt>
              </c:numCache>
            </c:numRef>
          </c:val>
          <c:extLst>
            <c:ext xmlns:c16="http://schemas.microsoft.com/office/drawing/2014/chart" uri="{C3380CC4-5D6E-409C-BE32-E72D297353CC}">
              <c16:uniqueId val="{00000000-7C70-4D34-9500-B5E620E46D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46.85</c:v>
                </c:pt>
              </c:numCache>
            </c:numRef>
          </c:val>
          <c:smooth val="0"/>
          <c:extLst>
            <c:ext xmlns:c16="http://schemas.microsoft.com/office/drawing/2014/chart" uri="{C3380CC4-5D6E-409C-BE32-E72D297353CC}">
              <c16:uniqueId val="{00000001-7C70-4D34-9500-B5E620E46D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569.95000000000005</c:v>
                </c:pt>
                <c:pt idx="4">
                  <c:v>507.58</c:v>
                </c:pt>
              </c:numCache>
            </c:numRef>
          </c:val>
          <c:extLst>
            <c:ext xmlns:c16="http://schemas.microsoft.com/office/drawing/2014/chart" uri="{C3380CC4-5D6E-409C-BE32-E72D297353CC}">
              <c16:uniqueId val="{00000000-32A8-4FBF-9618-21D9EAB40F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1268.6300000000001</c:v>
                </c:pt>
              </c:numCache>
            </c:numRef>
          </c:val>
          <c:smooth val="0"/>
          <c:extLst>
            <c:ext xmlns:c16="http://schemas.microsoft.com/office/drawing/2014/chart" uri="{C3380CC4-5D6E-409C-BE32-E72D297353CC}">
              <c16:uniqueId val="{00000001-32A8-4FBF-9618-21D9EAB40F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109.45</c:v>
                </c:pt>
                <c:pt idx="4">
                  <c:v>102.32</c:v>
                </c:pt>
              </c:numCache>
            </c:numRef>
          </c:val>
          <c:extLst>
            <c:ext xmlns:c16="http://schemas.microsoft.com/office/drawing/2014/chart" uri="{C3380CC4-5D6E-409C-BE32-E72D297353CC}">
              <c16:uniqueId val="{00000000-120B-45FD-8F32-DC13265D80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82.88</c:v>
                </c:pt>
              </c:numCache>
            </c:numRef>
          </c:val>
          <c:smooth val="0"/>
          <c:extLst>
            <c:ext xmlns:c16="http://schemas.microsoft.com/office/drawing/2014/chart" uri="{C3380CC4-5D6E-409C-BE32-E72D297353CC}">
              <c16:uniqueId val="{00000001-120B-45FD-8F32-DC13265D80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137.41999999999999</c:v>
                </c:pt>
                <c:pt idx="4">
                  <c:v>154.06</c:v>
                </c:pt>
              </c:numCache>
            </c:numRef>
          </c:val>
          <c:extLst>
            <c:ext xmlns:c16="http://schemas.microsoft.com/office/drawing/2014/chart" uri="{C3380CC4-5D6E-409C-BE32-E72D297353CC}">
              <c16:uniqueId val="{00000000-44E0-4F27-8FB0-402CA36390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187.76</c:v>
                </c:pt>
              </c:numCache>
            </c:numRef>
          </c:val>
          <c:smooth val="0"/>
          <c:extLst>
            <c:ext xmlns:c16="http://schemas.microsoft.com/office/drawing/2014/chart" uri="{C3380CC4-5D6E-409C-BE32-E72D297353CC}">
              <c16:uniqueId val="{00000001-44E0-4F27-8FB0-402CA36390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9"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新発田市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96236</v>
      </c>
      <c r="AM8" s="69"/>
      <c r="AN8" s="69"/>
      <c r="AO8" s="69"/>
      <c r="AP8" s="69"/>
      <c r="AQ8" s="69"/>
      <c r="AR8" s="69"/>
      <c r="AS8" s="69"/>
      <c r="AT8" s="68">
        <f>データ!T6</f>
        <v>533.11</v>
      </c>
      <c r="AU8" s="68"/>
      <c r="AV8" s="68"/>
      <c r="AW8" s="68"/>
      <c r="AX8" s="68"/>
      <c r="AY8" s="68"/>
      <c r="AZ8" s="68"/>
      <c r="BA8" s="68"/>
      <c r="BB8" s="68">
        <f>データ!U6</f>
        <v>180.52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51.17</v>
      </c>
      <c r="J10" s="68"/>
      <c r="K10" s="68"/>
      <c r="L10" s="68"/>
      <c r="M10" s="68"/>
      <c r="N10" s="68"/>
      <c r="O10" s="68"/>
      <c r="P10" s="68">
        <f>データ!P6</f>
        <v>12.11</v>
      </c>
      <c r="Q10" s="68"/>
      <c r="R10" s="68"/>
      <c r="S10" s="68"/>
      <c r="T10" s="68"/>
      <c r="U10" s="68"/>
      <c r="V10" s="68"/>
      <c r="W10" s="68">
        <f>データ!Q6</f>
        <v>79.78</v>
      </c>
      <c r="X10" s="68"/>
      <c r="Y10" s="68"/>
      <c r="Z10" s="68"/>
      <c r="AA10" s="68"/>
      <c r="AB10" s="68"/>
      <c r="AC10" s="68"/>
      <c r="AD10" s="69">
        <f>データ!R6</f>
        <v>3146</v>
      </c>
      <c r="AE10" s="69"/>
      <c r="AF10" s="69"/>
      <c r="AG10" s="69"/>
      <c r="AH10" s="69"/>
      <c r="AI10" s="69"/>
      <c r="AJ10" s="69"/>
      <c r="AK10" s="2"/>
      <c r="AL10" s="69">
        <f>データ!V6</f>
        <v>11601</v>
      </c>
      <c r="AM10" s="69"/>
      <c r="AN10" s="69"/>
      <c r="AO10" s="69"/>
      <c r="AP10" s="69"/>
      <c r="AQ10" s="69"/>
      <c r="AR10" s="69"/>
      <c r="AS10" s="69"/>
      <c r="AT10" s="68">
        <f>データ!W6</f>
        <v>4.92</v>
      </c>
      <c r="AU10" s="68"/>
      <c r="AV10" s="68"/>
      <c r="AW10" s="68"/>
      <c r="AX10" s="68"/>
      <c r="AY10" s="68"/>
      <c r="AZ10" s="68"/>
      <c r="BA10" s="68"/>
      <c r="BB10" s="68">
        <f>データ!X6</f>
        <v>2357.9299999999998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olECFhb5/4nbJi8Zi7z1ljzJy7+g/wWiddG5sJ8eTur+1td+nfjTip4pRN2s9oc1BeN+Nxng2AC12b8qOMWYbQ==" saltValue="KtQDKP5cQ/5qCyIsVPVx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152064</v>
      </c>
      <c r="D6" s="33">
        <f t="shared" si="3"/>
        <v>46</v>
      </c>
      <c r="E6" s="33">
        <f t="shared" si="3"/>
        <v>17</v>
      </c>
      <c r="F6" s="33">
        <f t="shared" si="3"/>
        <v>4</v>
      </c>
      <c r="G6" s="33">
        <f t="shared" si="3"/>
        <v>0</v>
      </c>
      <c r="H6" s="33" t="str">
        <f t="shared" si="3"/>
        <v>新潟県　新発田市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51.17</v>
      </c>
      <c r="P6" s="34">
        <f t="shared" si="3"/>
        <v>12.11</v>
      </c>
      <c r="Q6" s="34">
        <f t="shared" si="3"/>
        <v>79.78</v>
      </c>
      <c r="R6" s="34">
        <f t="shared" si="3"/>
        <v>3146</v>
      </c>
      <c r="S6" s="34">
        <f t="shared" si="3"/>
        <v>96236</v>
      </c>
      <c r="T6" s="34">
        <f t="shared" si="3"/>
        <v>533.11</v>
      </c>
      <c r="U6" s="34">
        <f t="shared" si="3"/>
        <v>180.52</v>
      </c>
      <c r="V6" s="34">
        <f t="shared" si="3"/>
        <v>11601</v>
      </c>
      <c r="W6" s="34">
        <f t="shared" si="3"/>
        <v>4.92</v>
      </c>
      <c r="X6" s="34">
        <f t="shared" si="3"/>
        <v>2357.9299999999998</v>
      </c>
      <c r="Y6" s="35" t="str">
        <f>IF(Y7="",NA(),Y7)</f>
        <v>-</v>
      </c>
      <c r="Z6" s="35" t="str">
        <f t="shared" ref="Z6:AH6" si="4">IF(Z7="",NA(),Z7)</f>
        <v>-</v>
      </c>
      <c r="AA6" s="35" t="str">
        <f t="shared" si="4"/>
        <v>-</v>
      </c>
      <c r="AB6" s="35">
        <f t="shared" si="4"/>
        <v>102.02</v>
      </c>
      <c r="AC6" s="35">
        <f t="shared" si="4"/>
        <v>100.5</v>
      </c>
      <c r="AD6" s="35" t="str">
        <f t="shared" si="4"/>
        <v>-</v>
      </c>
      <c r="AE6" s="35" t="str">
        <f t="shared" si="4"/>
        <v>-</v>
      </c>
      <c r="AF6" s="35" t="str">
        <f t="shared" si="4"/>
        <v>-</v>
      </c>
      <c r="AG6" s="35">
        <f t="shared" si="4"/>
        <v>102.73</v>
      </c>
      <c r="AH6" s="35">
        <f t="shared" si="4"/>
        <v>102.7</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48.2</v>
      </c>
      <c r="AT6" s="34" t="str">
        <f>IF(AT7="","",IF(AT7="-","【-】","【"&amp;SUBSTITUTE(TEXT(AT7,"#,##0.00"),"-","△")&amp;"】"))</f>
        <v>【61.55】</v>
      </c>
      <c r="AU6" s="35" t="str">
        <f>IF(AU7="",NA(),AU7)</f>
        <v>-</v>
      </c>
      <c r="AV6" s="35" t="str">
        <f t="shared" ref="AV6:BD6" si="6">IF(AV7="",NA(),AV7)</f>
        <v>-</v>
      </c>
      <c r="AW6" s="35" t="str">
        <f t="shared" si="6"/>
        <v>-</v>
      </c>
      <c r="AX6" s="35">
        <f t="shared" si="6"/>
        <v>54.16</v>
      </c>
      <c r="AY6" s="35">
        <f t="shared" si="6"/>
        <v>54.98</v>
      </c>
      <c r="AZ6" s="35" t="str">
        <f t="shared" si="6"/>
        <v>-</v>
      </c>
      <c r="BA6" s="35" t="str">
        <f t="shared" si="6"/>
        <v>-</v>
      </c>
      <c r="BB6" s="35" t="str">
        <f t="shared" si="6"/>
        <v>-</v>
      </c>
      <c r="BC6" s="35">
        <f t="shared" si="6"/>
        <v>47.72</v>
      </c>
      <c r="BD6" s="35">
        <f t="shared" si="6"/>
        <v>46.85</v>
      </c>
      <c r="BE6" s="34" t="str">
        <f>IF(BE7="","",IF(BE7="-","【-】","【"&amp;SUBSTITUTE(TEXT(BE7,"#,##0.00"),"-","△")&amp;"】"))</f>
        <v>【45.34】</v>
      </c>
      <c r="BF6" s="35" t="str">
        <f>IF(BF7="",NA(),BF7)</f>
        <v>-</v>
      </c>
      <c r="BG6" s="35" t="str">
        <f t="shared" ref="BG6:BO6" si="7">IF(BG7="",NA(),BG7)</f>
        <v>-</v>
      </c>
      <c r="BH6" s="35" t="str">
        <f t="shared" si="7"/>
        <v>-</v>
      </c>
      <c r="BI6" s="35">
        <f t="shared" si="7"/>
        <v>569.95000000000005</v>
      </c>
      <c r="BJ6" s="35">
        <f t="shared" si="7"/>
        <v>507.58</v>
      </c>
      <c r="BK6" s="35" t="str">
        <f t="shared" si="7"/>
        <v>-</v>
      </c>
      <c r="BL6" s="35" t="str">
        <f t="shared" si="7"/>
        <v>-</v>
      </c>
      <c r="BM6" s="35" t="str">
        <f t="shared" si="7"/>
        <v>-</v>
      </c>
      <c r="BN6" s="35">
        <f t="shared" si="7"/>
        <v>1206.79</v>
      </c>
      <c r="BO6" s="35">
        <f t="shared" si="7"/>
        <v>1268.6300000000001</v>
      </c>
      <c r="BP6" s="34" t="str">
        <f>IF(BP7="","",IF(BP7="-","【-】","【"&amp;SUBSTITUTE(TEXT(BP7,"#,##0.00"),"-","△")&amp;"】"))</f>
        <v>【1,260.21】</v>
      </c>
      <c r="BQ6" s="35" t="str">
        <f>IF(BQ7="",NA(),BQ7)</f>
        <v>-</v>
      </c>
      <c r="BR6" s="35" t="str">
        <f t="shared" ref="BR6:BZ6" si="8">IF(BR7="",NA(),BR7)</f>
        <v>-</v>
      </c>
      <c r="BS6" s="35" t="str">
        <f t="shared" si="8"/>
        <v>-</v>
      </c>
      <c r="BT6" s="35">
        <f t="shared" si="8"/>
        <v>109.45</v>
      </c>
      <c r="BU6" s="35">
        <f t="shared" si="8"/>
        <v>102.32</v>
      </c>
      <c r="BV6" s="35" t="str">
        <f t="shared" si="8"/>
        <v>-</v>
      </c>
      <c r="BW6" s="35" t="str">
        <f t="shared" si="8"/>
        <v>-</v>
      </c>
      <c r="BX6" s="35" t="str">
        <f t="shared" si="8"/>
        <v>-</v>
      </c>
      <c r="BY6" s="35">
        <f t="shared" si="8"/>
        <v>71.84</v>
      </c>
      <c r="BZ6" s="35">
        <f t="shared" si="8"/>
        <v>82.88</v>
      </c>
      <c r="CA6" s="34" t="str">
        <f>IF(CA7="","",IF(CA7="-","【-】","【"&amp;SUBSTITUTE(TEXT(CA7,"#,##0.00"),"-","△")&amp;"】"))</f>
        <v>【75.29】</v>
      </c>
      <c r="CB6" s="35" t="str">
        <f>IF(CB7="",NA(),CB7)</f>
        <v>-</v>
      </c>
      <c r="CC6" s="35" t="str">
        <f t="shared" ref="CC6:CK6" si="9">IF(CC7="",NA(),CC7)</f>
        <v>-</v>
      </c>
      <c r="CD6" s="35" t="str">
        <f t="shared" si="9"/>
        <v>-</v>
      </c>
      <c r="CE6" s="35">
        <f t="shared" si="9"/>
        <v>137.41999999999999</v>
      </c>
      <c r="CF6" s="35">
        <f t="shared" si="9"/>
        <v>154.06</v>
      </c>
      <c r="CG6" s="35" t="str">
        <f t="shared" si="9"/>
        <v>-</v>
      </c>
      <c r="CH6" s="35" t="str">
        <f t="shared" si="9"/>
        <v>-</v>
      </c>
      <c r="CI6" s="35" t="str">
        <f t="shared" si="9"/>
        <v>-</v>
      </c>
      <c r="CJ6" s="35">
        <f t="shared" si="9"/>
        <v>228.47</v>
      </c>
      <c r="CK6" s="35">
        <f t="shared" si="9"/>
        <v>187.76</v>
      </c>
      <c r="CL6" s="34" t="str">
        <f>IF(CL7="","",IF(CL7="-","【-】","【"&amp;SUBSTITUTE(TEXT(CL7,"#,##0.00"),"-","△")&amp;"】"))</f>
        <v>【215.41】</v>
      </c>
      <c r="CM6" s="35" t="str">
        <f>IF(CM7="",NA(),CM7)</f>
        <v>-</v>
      </c>
      <c r="CN6" s="35" t="str">
        <f t="shared" ref="CN6:CV6" si="10">IF(CN7="",NA(),CN7)</f>
        <v>-</v>
      </c>
      <c r="CO6" s="35" t="str">
        <f t="shared" si="10"/>
        <v>-</v>
      </c>
      <c r="CP6" s="35">
        <f t="shared" si="10"/>
        <v>50.66</v>
      </c>
      <c r="CQ6" s="35">
        <f t="shared" si="10"/>
        <v>60.04</v>
      </c>
      <c r="CR6" s="35" t="str">
        <f t="shared" si="10"/>
        <v>-</v>
      </c>
      <c r="CS6" s="35" t="str">
        <f t="shared" si="10"/>
        <v>-</v>
      </c>
      <c r="CT6" s="35" t="str">
        <f t="shared" si="10"/>
        <v>-</v>
      </c>
      <c r="CU6" s="35">
        <f t="shared" si="10"/>
        <v>42.47</v>
      </c>
      <c r="CV6" s="35">
        <f t="shared" si="10"/>
        <v>45.87</v>
      </c>
      <c r="CW6" s="34" t="str">
        <f>IF(CW7="","",IF(CW7="-","【-】","【"&amp;SUBSTITUTE(TEXT(CW7,"#,##0.00"),"-","△")&amp;"】"))</f>
        <v>【42.90】</v>
      </c>
      <c r="CX6" s="35" t="str">
        <f>IF(CX7="",NA(),CX7)</f>
        <v>-</v>
      </c>
      <c r="CY6" s="35" t="str">
        <f t="shared" ref="CY6:DG6" si="11">IF(CY7="",NA(),CY7)</f>
        <v>-</v>
      </c>
      <c r="CZ6" s="35" t="str">
        <f t="shared" si="11"/>
        <v>-</v>
      </c>
      <c r="DA6" s="35">
        <f t="shared" si="11"/>
        <v>57.73</v>
      </c>
      <c r="DB6" s="35">
        <f t="shared" si="11"/>
        <v>56.05</v>
      </c>
      <c r="DC6" s="35" t="str">
        <f t="shared" si="11"/>
        <v>-</v>
      </c>
      <c r="DD6" s="35" t="str">
        <f t="shared" si="11"/>
        <v>-</v>
      </c>
      <c r="DE6" s="35" t="str">
        <f t="shared" si="11"/>
        <v>-</v>
      </c>
      <c r="DF6" s="35">
        <f t="shared" si="11"/>
        <v>83.75</v>
      </c>
      <c r="DG6" s="35">
        <f t="shared" si="11"/>
        <v>87.65</v>
      </c>
      <c r="DH6" s="34" t="str">
        <f>IF(DH7="","",IF(DH7="-","【-】","【"&amp;SUBSTITUTE(TEXT(DH7,"#,##0.00"),"-","△")&amp;"】"))</f>
        <v>【84.75】</v>
      </c>
      <c r="DI6" s="35" t="str">
        <f>IF(DI7="",NA(),DI7)</f>
        <v>-</v>
      </c>
      <c r="DJ6" s="35" t="str">
        <f t="shared" ref="DJ6:DR6" si="12">IF(DJ7="",NA(),DJ7)</f>
        <v>-</v>
      </c>
      <c r="DK6" s="35" t="str">
        <f t="shared" si="12"/>
        <v>-</v>
      </c>
      <c r="DL6" s="35">
        <f t="shared" si="12"/>
        <v>3.26</v>
      </c>
      <c r="DM6" s="35">
        <f t="shared" si="12"/>
        <v>6.31</v>
      </c>
      <c r="DN6" s="35" t="str">
        <f t="shared" si="12"/>
        <v>-</v>
      </c>
      <c r="DO6" s="35" t="str">
        <f t="shared" si="12"/>
        <v>-</v>
      </c>
      <c r="DP6" s="35" t="str">
        <f t="shared" si="12"/>
        <v>-</v>
      </c>
      <c r="DQ6" s="35">
        <f t="shared" si="12"/>
        <v>24.68</v>
      </c>
      <c r="DR6" s="35">
        <f t="shared" si="12"/>
        <v>29.24</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4">
        <f t="shared" si="13"/>
        <v>0</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0.06</v>
      </c>
      <c r="EO6" s="34" t="str">
        <f>IF(EO7="","",IF(EO7="-","【-】","【"&amp;SUBSTITUTE(TEXT(EO7,"#,##0.00"),"-","△")&amp;"】"))</f>
        <v>【0.30】</v>
      </c>
    </row>
    <row r="7" spans="1:148" s="36" customFormat="1" x14ac:dyDescent="0.15">
      <c r="A7" s="28"/>
      <c r="B7" s="37">
        <v>2020</v>
      </c>
      <c r="C7" s="37">
        <v>152064</v>
      </c>
      <c r="D7" s="37">
        <v>46</v>
      </c>
      <c r="E7" s="37">
        <v>17</v>
      </c>
      <c r="F7" s="37">
        <v>4</v>
      </c>
      <c r="G7" s="37">
        <v>0</v>
      </c>
      <c r="H7" s="37" t="s">
        <v>96</v>
      </c>
      <c r="I7" s="37" t="s">
        <v>97</v>
      </c>
      <c r="J7" s="37" t="s">
        <v>98</v>
      </c>
      <c r="K7" s="37" t="s">
        <v>99</v>
      </c>
      <c r="L7" s="37" t="s">
        <v>100</v>
      </c>
      <c r="M7" s="37" t="s">
        <v>101</v>
      </c>
      <c r="N7" s="38" t="s">
        <v>102</v>
      </c>
      <c r="O7" s="38">
        <v>51.17</v>
      </c>
      <c r="P7" s="38">
        <v>12.11</v>
      </c>
      <c r="Q7" s="38">
        <v>79.78</v>
      </c>
      <c r="R7" s="38">
        <v>3146</v>
      </c>
      <c r="S7" s="38">
        <v>96236</v>
      </c>
      <c r="T7" s="38">
        <v>533.11</v>
      </c>
      <c r="U7" s="38">
        <v>180.52</v>
      </c>
      <c r="V7" s="38">
        <v>11601</v>
      </c>
      <c r="W7" s="38">
        <v>4.92</v>
      </c>
      <c r="X7" s="38">
        <v>2357.9299999999998</v>
      </c>
      <c r="Y7" s="38" t="s">
        <v>102</v>
      </c>
      <c r="Z7" s="38" t="s">
        <v>102</v>
      </c>
      <c r="AA7" s="38" t="s">
        <v>102</v>
      </c>
      <c r="AB7" s="38">
        <v>102.02</v>
      </c>
      <c r="AC7" s="38">
        <v>100.5</v>
      </c>
      <c r="AD7" s="38" t="s">
        <v>102</v>
      </c>
      <c r="AE7" s="38" t="s">
        <v>102</v>
      </c>
      <c r="AF7" s="38" t="s">
        <v>102</v>
      </c>
      <c r="AG7" s="38">
        <v>102.73</v>
      </c>
      <c r="AH7" s="38">
        <v>102.7</v>
      </c>
      <c r="AI7" s="38">
        <v>104.83</v>
      </c>
      <c r="AJ7" s="38" t="s">
        <v>102</v>
      </c>
      <c r="AK7" s="38" t="s">
        <v>102</v>
      </c>
      <c r="AL7" s="38" t="s">
        <v>102</v>
      </c>
      <c r="AM7" s="38">
        <v>0</v>
      </c>
      <c r="AN7" s="38">
        <v>0</v>
      </c>
      <c r="AO7" s="38" t="s">
        <v>102</v>
      </c>
      <c r="AP7" s="38" t="s">
        <v>102</v>
      </c>
      <c r="AQ7" s="38" t="s">
        <v>102</v>
      </c>
      <c r="AR7" s="38">
        <v>94.97</v>
      </c>
      <c r="AS7" s="38">
        <v>48.2</v>
      </c>
      <c r="AT7" s="38">
        <v>61.55</v>
      </c>
      <c r="AU7" s="38" t="s">
        <v>102</v>
      </c>
      <c r="AV7" s="38" t="s">
        <v>102</v>
      </c>
      <c r="AW7" s="38" t="s">
        <v>102</v>
      </c>
      <c r="AX7" s="38">
        <v>54.16</v>
      </c>
      <c r="AY7" s="38">
        <v>54.98</v>
      </c>
      <c r="AZ7" s="38" t="s">
        <v>102</v>
      </c>
      <c r="BA7" s="38" t="s">
        <v>102</v>
      </c>
      <c r="BB7" s="38" t="s">
        <v>102</v>
      </c>
      <c r="BC7" s="38">
        <v>47.72</v>
      </c>
      <c r="BD7" s="38">
        <v>46.85</v>
      </c>
      <c r="BE7" s="38">
        <v>45.34</v>
      </c>
      <c r="BF7" s="38" t="s">
        <v>102</v>
      </c>
      <c r="BG7" s="38" t="s">
        <v>102</v>
      </c>
      <c r="BH7" s="38" t="s">
        <v>102</v>
      </c>
      <c r="BI7" s="38">
        <v>569.95000000000005</v>
      </c>
      <c r="BJ7" s="38">
        <v>507.58</v>
      </c>
      <c r="BK7" s="38" t="s">
        <v>102</v>
      </c>
      <c r="BL7" s="38" t="s">
        <v>102</v>
      </c>
      <c r="BM7" s="38" t="s">
        <v>102</v>
      </c>
      <c r="BN7" s="38">
        <v>1206.79</v>
      </c>
      <c r="BO7" s="38">
        <v>1268.6300000000001</v>
      </c>
      <c r="BP7" s="38">
        <v>1260.21</v>
      </c>
      <c r="BQ7" s="38" t="s">
        <v>102</v>
      </c>
      <c r="BR7" s="38" t="s">
        <v>102</v>
      </c>
      <c r="BS7" s="38" t="s">
        <v>102</v>
      </c>
      <c r="BT7" s="38">
        <v>109.45</v>
      </c>
      <c r="BU7" s="38">
        <v>102.32</v>
      </c>
      <c r="BV7" s="38" t="s">
        <v>102</v>
      </c>
      <c r="BW7" s="38" t="s">
        <v>102</v>
      </c>
      <c r="BX7" s="38" t="s">
        <v>102</v>
      </c>
      <c r="BY7" s="38">
        <v>71.84</v>
      </c>
      <c r="BZ7" s="38">
        <v>82.88</v>
      </c>
      <c r="CA7" s="38">
        <v>75.290000000000006</v>
      </c>
      <c r="CB7" s="38" t="s">
        <v>102</v>
      </c>
      <c r="CC7" s="38" t="s">
        <v>102</v>
      </c>
      <c r="CD7" s="38" t="s">
        <v>102</v>
      </c>
      <c r="CE7" s="38">
        <v>137.41999999999999</v>
      </c>
      <c r="CF7" s="38">
        <v>154.06</v>
      </c>
      <c r="CG7" s="38" t="s">
        <v>102</v>
      </c>
      <c r="CH7" s="38" t="s">
        <v>102</v>
      </c>
      <c r="CI7" s="38" t="s">
        <v>102</v>
      </c>
      <c r="CJ7" s="38">
        <v>228.47</v>
      </c>
      <c r="CK7" s="38">
        <v>187.76</v>
      </c>
      <c r="CL7" s="38">
        <v>215.41</v>
      </c>
      <c r="CM7" s="38" t="s">
        <v>102</v>
      </c>
      <c r="CN7" s="38" t="s">
        <v>102</v>
      </c>
      <c r="CO7" s="38" t="s">
        <v>102</v>
      </c>
      <c r="CP7" s="38">
        <v>50.66</v>
      </c>
      <c r="CQ7" s="38">
        <v>60.04</v>
      </c>
      <c r="CR7" s="38" t="s">
        <v>102</v>
      </c>
      <c r="CS7" s="38" t="s">
        <v>102</v>
      </c>
      <c r="CT7" s="38" t="s">
        <v>102</v>
      </c>
      <c r="CU7" s="38">
        <v>42.47</v>
      </c>
      <c r="CV7" s="38">
        <v>45.87</v>
      </c>
      <c r="CW7" s="38">
        <v>42.9</v>
      </c>
      <c r="CX7" s="38" t="s">
        <v>102</v>
      </c>
      <c r="CY7" s="38" t="s">
        <v>102</v>
      </c>
      <c r="CZ7" s="38" t="s">
        <v>102</v>
      </c>
      <c r="DA7" s="38">
        <v>57.73</v>
      </c>
      <c r="DB7" s="38">
        <v>56.05</v>
      </c>
      <c r="DC7" s="38" t="s">
        <v>102</v>
      </c>
      <c r="DD7" s="38" t="s">
        <v>102</v>
      </c>
      <c r="DE7" s="38" t="s">
        <v>102</v>
      </c>
      <c r="DF7" s="38">
        <v>83.75</v>
      </c>
      <c r="DG7" s="38">
        <v>87.65</v>
      </c>
      <c r="DH7" s="38">
        <v>84.75</v>
      </c>
      <c r="DI7" s="38" t="s">
        <v>102</v>
      </c>
      <c r="DJ7" s="38" t="s">
        <v>102</v>
      </c>
      <c r="DK7" s="38" t="s">
        <v>102</v>
      </c>
      <c r="DL7" s="38">
        <v>3.26</v>
      </c>
      <c r="DM7" s="38">
        <v>6.31</v>
      </c>
      <c r="DN7" s="38" t="s">
        <v>102</v>
      </c>
      <c r="DO7" s="38" t="s">
        <v>102</v>
      </c>
      <c r="DP7" s="38" t="s">
        <v>102</v>
      </c>
      <c r="DQ7" s="38">
        <v>24.68</v>
      </c>
      <c r="DR7" s="38">
        <v>29.24</v>
      </c>
      <c r="DS7" s="38">
        <v>23.6</v>
      </c>
      <c r="DT7" s="38" t="s">
        <v>102</v>
      </c>
      <c r="DU7" s="38" t="s">
        <v>102</v>
      </c>
      <c r="DV7" s="38" t="s">
        <v>102</v>
      </c>
      <c r="DW7" s="38">
        <v>0</v>
      </c>
      <c r="DX7" s="38">
        <v>0</v>
      </c>
      <c r="DY7" s="38" t="s">
        <v>102</v>
      </c>
      <c r="DZ7" s="38" t="s">
        <v>102</v>
      </c>
      <c r="EA7" s="38" t="s">
        <v>102</v>
      </c>
      <c r="EB7" s="38">
        <v>8.6199999999999992</v>
      </c>
      <c r="EC7" s="38">
        <v>0</v>
      </c>
      <c r="ED7" s="38">
        <v>0.01</v>
      </c>
      <c r="EE7" s="38" t="s">
        <v>102</v>
      </c>
      <c r="EF7" s="38" t="s">
        <v>102</v>
      </c>
      <c r="EG7" s="38" t="s">
        <v>102</v>
      </c>
      <c r="EH7" s="38">
        <v>0</v>
      </c>
      <c r="EI7" s="38">
        <v>0</v>
      </c>
      <c r="EJ7" s="38" t="s">
        <v>102</v>
      </c>
      <c r="EK7" s="38" t="s">
        <v>102</v>
      </c>
      <c r="EL7" s="38" t="s">
        <v>102</v>
      </c>
      <c r="EM7" s="38">
        <v>0.36</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2022-01-14T06:00:42Z</cp:lastPrinted>
  <dcterms:created xsi:type="dcterms:W3CDTF">2021-12-03T07:23:15Z</dcterms:created>
  <dcterms:modified xsi:type="dcterms:W3CDTF">2022-01-19T10:10:44Z</dcterms:modified>
  <cp:category/>
</cp:coreProperties>
</file>