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hibatasvfl\下水道課\企業会計係\19_通知・調査・報告\02 調査・回答・報告\令和４年度\R50112公営企業に係る経営比較分析表(令和３年度)の分析等について\回答（案）\"/>
    </mc:Choice>
  </mc:AlternateContent>
  <xr:revisionPtr revIDLastSave="0" documentId="13_ncr:1_{89F11B86-7297-4277-ABA5-1860390E500D}" xr6:coauthVersionLast="36" xr6:coauthVersionMax="36" xr10:uidLastSave="{00000000-0000-0000-0000-000000000000}"/>
  <workbookProtection workbookAlgorithmName="SHA-512" workbookHashValue="K3udxZieWaE7fGDB/LA2mF6MdBcEi1jAEThtZiKliHW22i0m+TtdUgzL0TPB1+xoeljERAv4jppl1fKvR+cJkg==" workbookSaltValue="u2Q8gdzdOcMk/a5CjyzLY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D10" i="4"/>
  <c r="W10" i="4"/>
  <c r="B10" i="4"/>
  <c r="BB8" i="4"/>
  <c r="AD8" i="4"/>
  <c r="W8" i="4"/>
  <c r="B8" i="4"/>
  <c r="B6" i="4"/>
</calcChain>
</file>

<file path=xl/sharedStrings.xml><?xml version="1.0" encoding="utf-8"?>
<sst xmlns="http://schemas.openxmlformats.org/spreadsheetml/2006/main" count="278" uniqueCount="117">
  <si>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</si>
  <si>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</si>
  <si>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</si>
  <si>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</si>
  <si>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</si>
  <si>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</si>
  <si>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</si>
  <si>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</si>
  <si>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</si>
  <si>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</si>
  <si>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</si>
  <si>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</si>
  <si>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</si>
  <si>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</si>
  <si>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</si>
  <si>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</si>
  <si>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</si>
  <si>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</si>
  <si>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</si>
  <si>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</si>
  <si>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</si>
  <si>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</si>
  <si>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</si>
  <si>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</si>
  <si>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</si>
  <si>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</si>
  <si>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</si>
  <si>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</si>
  <si>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</si>
  <si>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</si>
  <si>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</si>
  <si>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</si>
  <si>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</si>
  <si>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</si>
  <si>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</si>
  <si>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</si>
  <si>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</si>
  <si>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</si>
  <si>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</si>
  <si>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</si>
  <si>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</si>
  <si>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</si>
  <si>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</si>
  <si>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</si>
  <si>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</si>
  <si>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</si>
  <si>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</si>
  <si>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</si>
  <si>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</si>
  <si>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</si>
  <si>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</si>
  <si>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</si>
  <si>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</si>
  <si>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</si>
  <si>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</si>
  <si>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</si>
  <si>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</si>
  <si>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</si>
  <si>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</si>
  <si>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</si>
  <si>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</si>
  <si>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</si>
  <si>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</si>
  <si>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</si>
  <si>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</si>
  <si>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</si>
  <si>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</si>
  <si>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</si>
  <si>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</si>
  <si>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</si>
  <si>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</si>
  <si>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</si>
  <si>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</si>
  <si>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</si>
  <si>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</si>
  <si>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</si>
  <si>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</si>
  <si>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</si>
  <si>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</si>
  <si>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</si>
  <si>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</si>
  <si>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</si>
  <si>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</si>
  <si>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</si>
  <si>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</si>
  <si>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</si>
  <si>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</si>
  <si>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</si>
  <si>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</si>
  <si>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</si>
  <si>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</si>
  <si>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</si>
  <si>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</si>
  <si>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</si>
  <si>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</si>
  <si>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</si>
  <si>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</si>
  <si>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</si>
  <si>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</si>
  <si>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</si>
  <si>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</si>
  <si>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</si>
  <si>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</si>
  <si>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</si>
  <si>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</si>
  <si>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</si>
  <si>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</si>
  <si>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</si>
  <si>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</si>
  <si>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</si>
  <si>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</si>
  <si>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</si>
  <si>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</si>
  <si>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</si>
  <si>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【経常収支比率】類似団体平均を下回るものの、100%を上回っている状態です。
【累積欠損金比率】累積欠損金が無いため0%となっています。
【流動比率】比率は100%を下回り、類似団体より低い値です。前年度より値が低下しているのは、現金・預金の減、企業債償還額の増が影響しています。
【企業債残高対事業規模比率】現在、下水道の整備を進めている段階で、その財源を企業債に依存しているため、大きな値となっています。
【経費回収率】100%を上回りましたが、引き続き費用と収入のバランスを注視していきます。
【汚水処理原価】類似団体より高めの状況です。当市は下水道建設が続いており、減価償却費の増加が今後も見込まれるため、維持管理費の節減に引き続き努めます。
【施設利用率】当市の公共下水道の排水は、新潟県所管の新井郷川浄化センターに流入しているため、値はありません。
【水洗化率】下水道への接続促進に努めたことで前年度より値は向上していますが、類似団体と比較すると依然低い状態です。当市は、下水道の供用開始が平成14年と遅く、浄化槽設置が進んでいたことなどが原因と考えられます。</t>
    <rPh sb="27" eb="29">
      <t>ウワマワ</t>
    </rPh>
    <rPh sb="33" eb="35">
      <t>ジョウタイ</t>
    </rPh>
    <rPh sb="87" eb="89">
      <t>ルイジ</t>
    </rPh>
    <rPh sb="89" eb="91">
      <t>ダンタイ</t>
    </rPh>
    <rPh sb="93" eb="94">
      <t>ヒク</t>
    </rPh>
    <rPh sb="95" eb="96">
      <t>アタイ</t>
    </rPh>
    <rPh sb="155" eb="157">
      <t>ゲンザイ</t>
    </rPh>
    <rPh sb="162" eb="164">
      <t>セイビ</t>
    </rPh>
    <rPh sb="225" eb="226">
      <t>ヒ</t>
    </rPh>
    <rPh sb="227" eb="228">
      <t>ツヅ</t>
    </rPh>
    <rPh sb="240" eb="242">
      <t>チュウシ</t>
    </rPh>
    <rPh sb="264" eb="265">
      <t>タカ</t>
    </rPh>
    <rPh sb="272" eb="274">
      <t>トウシ</t>
    </rPh>
    <rPh sb="275" eb="278">
      <t>ゲスイドウ</t>
    </rPh>
    <rPh sb="278" eb="280">
      <t>ケンセツ</t>
    </rPh>
    <rPh sb="281" eb="282">
      <t>ツヅ</t>
    </rPh>
    <rPh sb="287" eb="289">
      <t>ゲンカ</t>
    </rPh>
    <rPh sb="289" eb="291">
      <t>ショウキャク</t>
    </rPh>
    <rPh sb="291" eb="292">
      <t>ヒ</t>
    </rPh>
    <rPh sb="293" eb="295">
      <t>ゾウカ</t>
    </rPh>
    <rPh sb="296" eb="298">
      <t>コンゴ</t>
    </rPh>
    <rPh sb="299" eb="301">
      <t>ミコ</t>
    </rPh>
    <rPh sb="307" eb="309">
      <t>イジ</t>
    </rPh>
    <rPh sb="309" eb="312">
      <t>カンリヒ</t>
    </rPh>
    <rPh sb="313" eb="315">
      <t>セツゲン</t>
    </rPh>
    <rPh sb="316" eb="317">
      <t>ヒ</t>
    </rPh>
    <rPh sb="318" eb="319">
      <t>ツヅ</t>
    </rPh>
    <rPh sb="320" eb="321">
      <t>ツト</t>
    </rPh>
    <rPh sb="333" eb="334">
      <t>トウ</t>
    </rPh>
    <rPh sb="372" eb="373">
      <t>アタイ</t>
    </rPh>
    <rPh sb="387" eb="390">
      <t>ゲスイドウ</t>
    </rPh>
    <rPh sb="392" eb="394">
      <t>セツゾク</t>
    </rPh>
    <rPh sb="394" eb="396">
      <t>ソクシン</t>
    </rPh>
    <rPh sb="397" eb="398">
      <t>ツト</t>
    </rPh>
    <rPh sb="403" eb="406">
      <t>ゼンネンド</t>
    </rPh>
    <rPh sb="408" eb="409">
      <t>アタイ</t>
    </rPh>
    <rPh sb="410" eb="412">
      <t>コウジョウ</t>
    </rPh>
    <rPh sb="429" eb="431">
      <t>イゼン</t>
    </rPh>
    <rPh sb="431" eb="432">
      <t>ヒク</t>
    </rPh>
    <rPh sb="433" eb="435">
      <t>ジョウタイ</t>
    </rPh>
    <phoneticPr fontId="4"/>
  </si>
  <si>
    <r>
      <t>　当市の公共下水道は流域関連公共下水道として、排水を全て新潟県所管の新井郷川浄化センターで処理しているため、処理場は所有しておりません。
　管渠については、平成5年から継続して整備を行っていますが、現時点において整備途上であり、現計画における管渠の整備については、しばらく続く予定です。法定耐用年数は50年とされているため、あと約20年で法定耐用年数を迎えます。現状では管渠の老朽化の問題等は見られないため、管渠の更新は行っておりません。なお、有形固定資産減価償却率が低い値を示していますが、これは令和元年度から公営企業会計に移行し減価償却費の累積計</t>
    </r>
    <r>
      <rPr>
        <sz val="11"/>
        <rFont val="ＭＳ ゴシック"/>
        <family val="3"/>
        <charset val="128"/>
      </rPr>
      <t>算</t>
    </r>
    <r>
      <rPr>
        <b/>
        <sz val="11"/>
        <rFont val="ＭＳ ゴシック"/>
        <family val="3"/>
        <charset val="128"/>
      </rPr>
      <t>を</t>
    </r>
    <r>
      <rPr>
        <sz val="11"/>
        <rFont val="ＭＳ ゴシック"/>
        <family val="3"/>
        <charset val="128"/>
      </rPr>
      <t>開始したこ</t>
    </r>
    <r>
      <rPr>
        <sz val="11"/>
        <color theme="1"/>
        <rFont val="ＭＳ ゴシック"/>
        <family val="3"/>
        <charset val="128"/>
      </rPr>
      <t>とによるためであり、実際には、整備からの年数を経ていることに留意が必要です。
　令和25年以降に到来する更新時期に向けて、ストックマネジメント計画を立て、施設の長寿命化を図ります。</t>
    </r>
    <rPh sb="1" eb="3">
      <t>トウシ</t>
    </rPh>
    <rPh sb="136" eb="137">
      <t>ツヅ</t>
    </rPh>
    <rPh sb="256" eb="258">
      <t>コウエイ</t>
    </rPh>
    <rPh sb="258" eb="260">
      <t>キギョウ</t>
    </rPh>
    <rPh sb="260" eb="262">
      <t>カイケイ</t>
    </rPh>
    <rPh sb="263" eb="265">
      <t>イコウ</t>
    </rPh>
    <rPh sb="277" eb="279">
      <t>カイシ</t>
    </rPh>
    <rPh sb="302" eb="304">
      <t>ネンスウ</t>
    </rPh>
    <rPh sb="305" eb="306">
      <t>ヘ</t>
    </rPh>
    <rPh sb="312" eb="314">
      <t>リュウイ</t>
    </rPh>
    <rPh sb="315" eb="317">
      <t>ヒツヨウ</t>
    </rPh>
    <rPh sb="322" eb="324">
      <t>レイワ</t>
    </rPh>
    <phoneticPr fontId="4"/>
  </si>
  <si>
    <t>　令和元年度から、地方公営企業法を一部適用して公営企業会計をスタートさせました。
　全体の傾向として、整備途上であることによる企業債残高の増加傾向、人口減少や節水型機器の普及の影響等による減収要因があるため、効率的な運営による費用の削減を引き続き行うことが必須と考えています。
　また、接続の指標となる「水洗化率」については、供用開始が遅かったこともあり、類似団体と比較して低い値となっています。職員による戸別訪問や啓発活動により着実に未接続世帯を解消することで接続率を向上させ、使用料収入を確保していきます。
　公営企業会計の適用によって、より適切に経営状況が把握できるようになったことを踏まえ、引き続きコスト縮減と収入確保の対策等を検討し、経営の改善に取り組んでいきます。</t>
    <rPh sb="17" eb="19">
      <t>イチブ</t>
    </rPh>
    <rPh sb="23" eb="25">
      <t>コウエイ</t>
    </rPh>
    <rPh sb="25" eb="27">
      <t>キギョウ</t>
    </rPh>
    <rPh sb="27" eb="29">
      <t>カイケイ</t>
    </rPh>
    <rPh sb="66" eb="67">
      <t>ザン</t>
    </rPh>
    <rPh sb="90" eb="91">
      <t>トウ</t>
    </rPh>
    <rPh sb="94" eb="96">
      <t>ゲンシュウ</t>
    </rPh>
    <rPh sb="96" eb="98">
      <t>ヨウイン</t>
    </rPh>
    <rPh sb="119" eb="120">
      <t>ヒ</t>
    </rPh>
    <rPh sb="121" eb="122">
      <t>ツヅ</t>
    </rPh>
    <rPh sb="128" eb="130">
      <t>ヒッス</t>
    </rPh>
    <rPh sb="131" eb="132">
      <t>カンガ</t>
    </rPh>
    <rPh sb="198" eb="200">
      <t>ショクイン</t>
    </rPh>
    <rPh sb="231" eb="233">
      <t>セツゾク</t>
    </rPh>
    <rPh sb="233" eb="234">
      <t>リツ</t>
    </rPh>
    <rPh sb="235" eb="237">
      <t>コウジョウ</t>
    </rPh>
    <rPh sb="257" eb="259">
      <t>コウエイ</t>
    </rPh>
    <rPh sb="259" eb="261">
      <t>キギョウ</t>
    </rPh>
    <rPh sb="261" eb="263">
      <t>カイケイ</t>
    </rPh>
    <rPh sb="264" eb="266">
      <t>テキヨウ</t>
    </rPh>
    <rPh sb="273" eb="275">
      <t>テキセツ</t>
    </rPh>
    <rPh sb="276" eb="278">
      <t>ケイエイ</t>
    </rPh>
    <rPh sb="278" eb="280">
      <t>ジョウキョウ</t>
    </rPh>
    <rPh sb="281" eb="283">
      <t>ハアク</t>
    </rPh>
    <rPh sb="295" eb="296">
      <t>フ</t>
    </rPh>
    <rPh sb="309" eb="311">
      <t>シュウニュウ</t>
    </rPh>
    <rPh sb="311" eb="313">
      <t>カクホ</t>
    </rPh>
    <rPh sb="316" eb="317">
      <t>トウ</t>
    </rPh>
    <rPh sb="322" eb="324">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</si>
</sst>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157-4DC7-854F-469403A480E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0.15</c:v>
                </c:pt>
                <c:pt idx="4">
                  <c:v>0.06</c:v>
                </c:pt>
              </c:numCache>
            </c:numRef>
          </c:val>
          <c:smooth val="0"/>
          <c:extLst>
            <c:ext xmlns:c16="http://schemas.microsoft.com/office/drawing/2014/chart" uri="{C3380CC4-5D6E-409C-BE32-E72D297353CC}">
              <c16:uniqueId val="{00000001-B157-4DC7-854F-469403A480E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A8-46E2-A6C8-784300D266C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61.4</c:v>
                </c:pt>
                <c:pt idx="3">
                  <c:v>61.51</c:v>
                </c:pt>
                <c:pt idx="4">
                  <c:v>51.2</c:v>
                </c:pt>
              </c:numCache>
            </c:numRef>
          </c:val>
          <c:smooth val="0"/>
          <c:extLst>
            <c:ext xmlns:c16="http://schemas.microsoft.com/office/drawing/2014/chart" uri="{C3380CC4-5D6E-409C-BE32-E72D297353CC}">
              <c16:uniqueId val="{00000001-DEA8-46E2-A6C8-784300D266C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56.08</c:v>
                </c:pt>
                <c:pt idx="3">
                  <c:v>59.73</c:v>
                </c:pt>
                <c:pt idx="4">
                  <c:v>60.54</c:v>
                </c:pt>
              </c:numCache>
            </c:numRef>
          </c:val>
          <c:extLst>
            <c:ext xmlns:c16="http://schemas.microsoft.com/office/drawing/2014/chart" uri="{C3380CC4-5D6E-409C-BE32-E72D297353CC}">
              <c16:uniqueId val="{00000000-0295-4350-98A6-192C63589D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86.28</c:v>
                </c:pt>
                <c:pt idx="3">
                  <c:v>85.82</c:v>
                </c:pt>
                <c:pt idx="4">
                  <c:v>85.03</c:v>
                </c:pt>
              </c:numCache>
            </c:numRef>
          </c:val>
          <c:smooth val="0"/>
          <c:extLst>
            <c:ext xmlns:c16="http://schemas.microsoft.com/office/drawing/2014/chart" uri="{C3380CC4-5D6E-409C-BE32-E72D297353CC}">
              <c16:uniqueId val="{00000001-0295-4350-98A6-192C63589D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99.89</c:v>
                </c:pt>
                <c:pt idx="3">
                  <c:v>99.31</c:v>
                </c:pt>
                <c:pt idx="4">
                  <c:v>101.22</c:v>
                </c:pt>
              </c:numCache>
            </c:numRef>
          </c:val>
          <c:extLst>
            <c:ext xmlns:c16="http://schemas.microsoft.com/office/drawing/2014/chart" uri="{C3380CC4-5D6E-409C-BE32-E72D297353CC}">
              <c16:uniqueId val="{00000000-AC82-4F40-947A-878B182B0F2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107.15</c:v>
                </c:pt>
                <c:pt idx="3">
                  <c:v>109.91</c:v>
                </c:pt>
                <c:pt idx="4">
                  <c:v>108.61</c:v>
                </c:pt>
              </c:numCache>
            </c:numRef>
          </c:val>
          <c:smooth val="0"/>
          <c:extLst>
            <c:ext xmlns:c16="http://schemas.microsoft.com/office/drawing/2014/chart" uri="{C3380CC4-5D6E-409C-BE32-E72D297353CC}">
              <c16:uniqueId val="{00000001-AC82-4F40-947A-878B182B0F2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2.29</c:v>
                </c:pt>
                <c:pt idx="3">
                  <c:v>4.3499999999999996</c:v>
                </c:pt>
                <c:pt idx="4">
                  <c:v>6.45</c:v>
                </c:pt>
              </c:numCache>
            </c:numRef>
          </c:val>
          <c:extLst>
            <c:ext xmlns:c16="http://schemas.microsoft.com/office/drawing/2014/chart" uri="{C3380CC4-5D6E-409C-BE32-E72D297353CC}">
              <c16:uniqueId val="{00000000-73D5-4A15-8290-9C0A70E4A88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17.239999999999998</c:v>
                </c:pt>
                <c:pt idx="3">
                  <c:v>15.29</c:v>
                </c:pt>
                <c:pt idx="4">
                  <c:v>17.809999999999999</c:v>
                </c:pt>
              </c:numCache>
            </c:numRef>
          </c:val>
          <c:smooth val="0"/>
          <c:extLst>
            <c:ext xmlns:c16="http://schemas.microsoft.com/office/drawing/2014/chart" uri="{C3380CC4-5D6E-409C-BE32-E72D297353CC}">
              <c16:uniqueId val="{00000001-73D5-4A15-8290-9C0A70E4A88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C30-4BEA-BFC9-8BB73101ED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0.11</c:v>
                </c:pt>
                <c:pt idx="3">
                  <c:v>0.11</c:v>
                </c:pt>
                <c:pt idx="4">
                  <c:v>0.64</c:v>
                </c:pt>
              </c:numCache>
            </c:numRef>
          </c:val>
          <c:smooth val="0"/>
          <c:extLst>
            <c:ext xmlns:c16="http://schemas.microsoft.com/office/drawing/2014/chart" uri="{C3380CC4-5D6E-409C-BE32-E72D297353CC}">
              <c16:uniqueId val="{00000001-1C30-4BEA-BFC9-8BB73101ED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9CF-4D4C-91AF-7A8B11226A3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15.68</c:v>
                </c:pt>
                <c:pt idx="3">
                  <c:v>9.42</c:v>
                </c:pt>
                <c:pt idx="4">
                  <c:v>11.49</c:v>
                </c:pt>
              </c:numCache>
            </c:numRef>
          </c:val>
          <c:smooth val="0"/>
          <c:extLst>
            <c:ext xmlns:c16="http://schemas.microsoft.com/office/drawing/2014/chart" uri="{C3380CC4-5D6E-409C-BE32-E72D297353CC}">
              <c16:uniqueId val="{00000001-69CF-4D4C-91AF-7A8B11226A3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38.450000000000003</c:v>
                </c:pt>
                <c:pt idx="3">
                  <c:v>25.79</c:v>
                </c:pt>
                <c:pt idx="4">
                  <c:v>18.260000000000002</c:v>
                </c:pt>
              </c:numCache>
            </c:numRef>
          </c:val>
          <c:extLst>
            <c:ext xmlns:c16="http://schemas.microsoft.com/office/drawing/2014/chart" uri="{C3380CC4-5D6E-409C-BE32-E72D297353CC}">
              <c16:uniqueId val="{00000000-E310-42E4-AFC8-2CCA346467D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46.82</c:v>
                </c:pt>
                <c:pt idx="3">
                  <c:v>47.61</c:v>
                </c:pt>
                <c:pt idx="4">
                  <c:v>52.69</c:v>
                </c:pt>
              </c:numCache>
            </c:numRef>
          </c:val>
          <c:smooth val="0"/>
          <c:extLst>
            <c:ext xmlns:c16="http://schemas.microsoft.com/office/drawing/2014/chart" uri="{C3380CC4-5D6E-409C-BE32-E72D297353CC}">
              <c16:uniqueId val="{00000001-E310-42E4-AFC8-2CCA346467D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3352.2</c:v>
                </c:pt>
                <c:pt idx="3">
                  <c:v>3336.37</c:v>
                </c:pt>
                <c:pt idx="4">
                  <c:v>3304.16</c:v>
                </c:pt>
              </c:numCache>
            </c:numRef>
          </c:val>
          <c:extLst>
            <c:ext xmlns:c16="http://schemas.microsoft.com/office/drawing/2014/chart" uri="{C3380CC4-5D6E-409C-BE32-E72D297353CC}">
              <c16:uniqueId val="{00000000-3403-4317-B434-B615179433E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1028.05</c:v>
                </c:pt>
                <c:pt idx="3">
                  <c:v>1092.22</c:v>
                </c:pt>
                <c:pt idx="4">
                  <c:v>998.38</c:v>
                </c:pt>
              </c:numCache>
            </c:numRef>
          </c:val>
          <c:smooth val="0"/>
          <c:extLst>
            <c:ext xmlns:c16="http://schemas.microsoft.com/office/drawing/2014/chart" uri="{C3380CC4-5D6E-409C-BE32-E72D297353CC}">
              <c16:uniqueId val="{00000001-3403-4317-B434-B615179433E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99</c:v>
                </c:pt>
                <c:pt idx="3">
                  <c:v>97.96</c:v>
                </c:pt>
                <c:pt idx="4">
                  <c:v>102.31</c:v>
                </c:pt>
              </c:numCache>
            </c:numRef>
          </c:val>
          <c:extLst>
            <c:ext xmlns:c16="http://schemas.microsoft.com/office/drawing/2014/chart" uri="{C3380CC4-5D6E-409C-BE32-E72D297353CC}">
              <c16:uniqueId val="{00000000-8B1D-4568-80CF-9C80317AA3F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94.73</c:v>
                </c:pt>
                <c:pt idx="3">
                  <c:v>97.53</c:v>
                </c:pt>
                <c:pt idx="4">
                  <c:v>95.92</c:v>
                </c:pt>
              </c:numCache>
            </c:numRef>
          </c:val>
          <c:smooth val="0"/>
          <c:extLst>
            <c:ext xmlns:c16="http://schemas.microsoft.com/office/drawing/2014/chart" uri="{C3380CC4-5D6E-409C-BE32-E72D297353CC}">
              <c16:uniqueId val="{00000001-8B1D-4568-80CF-9C80317AA3F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176.07</c:v>
                </c:pt>
                <c:pt idx="3">
                  <c:v>176.63</c:v>
                </c:pt>
                <c:pt idx="4">
                  <c:v>168.93</c:v>
                </c:pt>
              </c:numCache>
            </c:numRef>
          </c:val>
          <c:extLst>
            <c:ext xmlns:c16="http://schemas.microsoft.com/office/drawing/2014/chart" uri="{C3380CC4-5D6E-409C-BE32-E72D297353CC}">
              <c16:uniqueId val="{00000000-0F5B-434F-97AB-2C44B1B3C1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160.91</c:v>
                </c:pt>
                <c:pt idx="3">
                  <c:v>155.83000000000001</c:v>
                </c:pt>
                <c:pt idx="4">
                  <c:v>156.75</c:v>
                </c:pt>
              </c:numCache>
            </c:numRef>
          </c:val>
          <c:smooth val="0"/>
          <c:extLst>
            <c:ext xmlns:c16="http://schemas.microsoft.com/office/drawing/2014/chart" uri="{C3380CC4-5D6E-409C-BE32-E72D297353CC}">
              <c16:uniqueId val="{00000001-0F5B-434F-97AB-2C44B1B3C1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4" zoomScale="80" zoomScaleNormal="8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新発田市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Bd2</v>
      </c>
      <c r="X8" s="35"/>
      <c r="Y8" s="35"/>
      <c r="Z8" s="35"/>
      <c r="AA8" s="35"/>
      <c r="AB8" s="35"/>
      <c r="AC8" s="35"/>
      <c r="AD8" s="36" t="str">
        <f>データ!$M$6</f>
        <v>非設置</v>
      </c>
      <c r="AE8" s="36"/>
      <c r="AF8" s="36"/>
      <c r="AG8" s="36"/>
      <c r="AH8" s="36"/>
      <c r="AI8" s="36"/>
      <c r="AJ8" s="36"/>
      <c r="AK8" s="3"/>
      <c r="AL8" s="37">
        <f>データ!S6</f>
        <v>95147</v>
      </c>
      <c r="AM8" s="37"/>
      <c r="AN8" s="37"/>
      <c r="AO8" s="37"/>
      <c r="AP8" s="37"/>
      <c r="AQ8" s="37"/>
      <c r="AR8" s="37"/>
      <c r="AS8" s="37"/>
      <c r="AT8" s="38">
        <f>データ!T6</f>
        <v>533.11</v>
      </c>
      <c r="AU8" s="38"/>
      <c r="AV8" s="38"/>
      <c r="AW8" s="38"/>
      <c r="AX8" s="38"/>
      <c r="AY8" s="38"/>
      <c r="AZ8" s="38"/>
      <c r="BA8" s="38"/>
      <c r="BB8" s="38">
        <f>データ!U6</f>
        <v>178.48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43.77</v>
      </c>
      <c r="J10" s="38"/>
      <c r="K10" s="38"/>
      <c r="L10" s="38"/>
      <c r="M10" s="38"/>
      <c r="N10" s="38"/>
      <c r="O10" s="38"/>
      <c r="P10" s="38">
        <f>データ!P6</f>
        <v>52.89</v>
      </c>
      <c r="Q10" s="38"/>
      <c r="R10" s="38"/>
      <c r="S10" s="38"/>
      <c r="T10" s="38"/>
      <c r="U10" s="38"/>
      <c r="V10" s="38"/>
      <c r="W10" s="38">
        <f>データ!Q6</f>
        <v>97.81</v>
      </c>
      <c r="X10" s="38"/>
      <c r="Y10" s="38"/>
      <c r="Z10" s="38"/>
      <c r="AA10" s="38"/>
      <c r="AB10" s="38"/>
      <c r="AC10" s="38"/>
      <c r="AD10" s="37">
        <f>データ!R6</f>
        <v>3168</v>
      </c>
      <c r="AE10" s="37"/>
      <c r="AF10" s="37"/>
      <c r="AG10" s="37"/>
      <c r="AH10" s="37"/>
      <c r="AI10" s="37"/>
      <c r="AJ10" s="37"/>
      <c r="AK10" s="2"/>
      <c r="AL10" s="37">
        <f>データ!V6</f>
        <v>50101</v>
      </c>
      <c r="AM10" s="37"/>
      <c r="AN10" s="37"/>
      <c r="AO10" s="37"/>
      <c r="AP10" s="37"/>
      <c r="AQ10" s="37"/>
      <c r="AR10" s="37"/>
      <c r="AS10" s="37"/>
      <c r="AT10" s="38">
        <f>データ!W6</f>
        <v>13.75</v>
      </c>
      <c r="AU10" s="38"/>
      <c r="AV10" s="38"/>
      <c r="AW10" s="38"/>
      <c r="AX10" s="38"/>
      <c r="AY10" s="38"/>
      <c r="AZ10" s="38"/>
      <c r="BA10" s="38"/>
      <c r="BB10" s="38">
        <f>データ!X6</f>
        <v>3643.71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dTNXIQpPdWeiSEDZwKkLmDmiAGI8vMGoVmhfoYTE1a4RKKEmKQcz9XfdnkB3hLldh2YlICQU3/2Afw0rBcwCA==" saltValue="AiETE/UTgfn789SD/546L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152064</v>
      </c>
      <c r="D6" s="19">
        <f t="shared" si="3"/>
        <v>46</v>
      </c>
      <c r="E6" s="19">
        <f t="shared" si="3"/>
        <v>17</v>
      </c>
      <c r="F6" s="19">
        <f t="shared" si="3"/>
        <v>1</v>
      </c>
      <c r="G6" s="19">
        <f t="shared" si="3"/>
        <v>0</v>
      </c>
      <c r="H6" s="19" t="str">
        <f t="shared" si="3"/>
        <v>新潟県　新発田市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43.77</v>
      </c>
      <c r="P6" s="20">
        <f t="shared" si="3"/>
        <v>52.89</v>
      </c>
      <c r="Q6" s="20">
        <f t="shared" si="3"/>
        <v>97.81</v>
      </c>
      <c r="R6" s="20">
        <f t="shared" si="3"/>
        <v>3168</v>
      </c>
      <c r="S6" s="20">
        <f t="shared" si="3"/>
        <v>95147</v>
      </c>
      <c r="T6" s="20">
        <f t="shared" si="3"/>
        <v>533.11</v>
      </c>
      <c r="U6" s="20">
        <f t="shared" si="3"/>
        <v>178.48</v>
      </c>
      <c r="V6" s="20">
        <f t="shared" si="3"/>
        <v>50101</v>
      </c>
      <c r="W6" s="20">
        <f t="shared" si="3"/>
        <v>13.75</v>
      </c>
      <c r="X6" s="20">
        <f t="shared" si="3"/>
        <v>3643.71</v>
      </c>
      <c r="Y6" s="21" t="str">
        <f>IF(Y7="",NA(),Y7)</f>
        <v>-</v>
      </c>
      <c r="Z6" s="21" t="str">
        <f t="shared" ref="Z6:AH6" si="4">IF(Z7="",NA(),Z7)</f>
        <v>-</v>
      </c>
      <c r="AA6" s="21">
        <f t="shared" si="4"/>
        <v>99.89</v>
      </c>
      <c r="AB6" s="21">
        <f t="shared" si="4"/>
        <v>99.31</v>
      </c>
      <c r="AC6" s="21">
        <f t="shared" si="4"/>
        <v>101.22</v>
      </c>
      <c r="AD6" s="21" t="str">
        <f t="shared" si="4"/>
        <v>-</v>
      </c>
      <c r="AE6" s="21" t="str">
        <f t="shared" si="4"/>
        <v>-</v>
      </c>
      <c r="AF6" s="21">
        <f t="shared" si="4"/>
        <v>107.15</v>
      </c>
      <c r="AG6" s="21">
        <f t="shared" si="4"/>
        <v>109.91</v>
      </c>
      <c r="AH6" s="21">
        <f t="shared" si="4"/>
        <v>108.61</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15.68</v>
      </c>
      <c r="AR6" s="21">
        <f t="shared" si="5"/>
        <v>9.42</v>
      </c>
      <c r="AS6" s="21">
        <f t="shared" si="5"/>
        <v>11.49</v>
      </c>
      <c r="AT6" s="20" t="str">
        <f>IF(AT7="","",IF(AT7="-","【-】","【"&amp;SUBSTITUTE(TEXT(AT7,"#,##0.00"),"-","△")&amp;"】"))</f>
        <v>【3.09】</v>
      </c>
      <c r="AU6" s="21" t="str">
        <f>IF(AU7="",NA(),AU7)</f>
        <v>-</v>
      </c>
      <c r="AV6" s="21" t="str">
        <f t="shared" ref="AV6:BD6" si="6">IF(AV7="",NA(),AV7)</f>
        <v>-</v>
      </c>
      <c r="AW6" s="21">
        <f t="shared" si="6"/>
        <v>38.450000000000003</v>
      </c>
      <c r="AX6" s="21">
        <f t="shared" si="6"/>
        <v>25.79</v>
      </c>
      <c r="AY6" s="21">
        <f t="shared" si="6"/>
        <v>18.260000000000002</v>
      </c>
      <c r="AZ6" s="21" t="str">
        <f t="shared" si="6"/>
        <v>-</v>
      </c>
      <c r="BA6" s="21" t="str">
        <f t="shared" si="6"/>
        <v>-</v>
      </c>
      <c r="BB6" s="21">
        <f t="shared" si="6"/>
        <v>46.82</v>
      </c>
      <c r="BC6" s="21">
        <f t="shared" si="6"/>
        <v>47.61</v>
      </c>
      <c r="BD6" s="21">
        <f t="shared" si="6"/>
        <v>52.69</v>
      </c>
      <c r="BE6" s="20" t="str">
        <f>IF(BE7="","",IF(BE7="-","【-】","【"&amp;SUBSTITUTE(TEXT(BE7,"#,##0.00"),"-","△")&amp;"】"))</f>
        <v>【71.39】</v>
      </c>
      <c r="BF6" s="21" t="str">
        <f>IF(BF7="",NA(),BF7)</f>
        <v>-</v>
      </c>
      <c r="BG6" s="21" t="str">
        <f t="shared" ref="BG6:BO6" si="7">IF(BG7="",NA(),BG7)</f>
        <v>-</v>
      </c>
      <c r="BH6" s="21">
        <f t="shared" si="7"/>
        <v>3352.2</v>
      </c>
      <c r="BI6" s="21">
        <f t="shared" si="7"/>
        <v>3336.37</v>
      </c>
      <c r="BJ6" s="21">
        <f t="shared" si="7"/>
        <v>3304.16</v>
      </c>
      <c r="BK6" s="21" t="str">
        <f t="shared" si="7"/>
        <v>-</v>
      </c>
      <c r="BL6" s="21" t="str">
        <f t="shared" si="7"/>
        <v>-</v>
      </c>
      <c r="BM6" s="21">
        <f t="shared" si="7"/>
        <v>1028.05</v>
      </c>
      <c r="BN6" s="21">
        <f t="shared" si="7"/>
        <v>1092.22</v>
      </c>
      <c r="BO6" s="21">
        <f t="shared" si="7"/>
        <v>998.38</v>
      </c>
      <c r="BP6" s="20" t="str">
        <f>IF(BP7="","",IF(BP7="-","【-】","【"&amp;SUBSTITUTE(TEXT(BP7,"#,##0.00"),"-","△")&amp;"】"))</f>
        <v>【669.11】</v>
      </c>
      <c r="BQ6" s="21" t="str">
        <f>IF(BQ7="",NA(),BQ7)</f>
        <v>-</v>
      </c>
      <c r="BR6" s="21" t="str">
        <f t="shared" ref="BR6:BZ6" si="8">IF(BR7="",NA(),BR7)</f>
        <v>-</v>
      </c>
      <c r="BS6" s="21">
        <f t="shared" si="8"/>
        <v>99</v>
      </c>
      <c r="BT6" s="21">
        <f t="shared" si="8"/>
        <v>97.96</v>
      </c>
      <c r="BU6" s="21">
        <f t="shared" si="8"/>
        <v>102.31</v>
      </c>
      <c r="BV6" s="21" t="str">
        <f t="shared" si="8"/>
        <v>-</v>
      </c>
      <c r="BW6" s="21" t="str">
        <f t="shared" si="8"/>
        <v>-</v>
      </c>
      <c r="BX6" s="21">
        <f t="shared" si="8"/>
        <v>94.73</v>
      </c>
      <c r="BY6" s="21">
        <f t="shared" si="8"/>
        <v>97.53</v>
      </c>
      <c r="BZ6" s="21">
        <f t="shared" si="8"/>
        <v>95.92</v>
      </c>
      <c r="CA6" s="20" t="str">
        <f>IF(CA7="","",IF(CA7="-","【-】","【"&amp;SUBSTITUTE(TEXT(CA7,"#,##0.00"),"-","△")&amp;"】"))</f>
        <v>【99.73】</v>
      </c>
      <c r="CB6" s="21" t="str">
        <f>IF(CB7="",NA(),CB7)</f>
        <v>-</v>
      </c>
      <c r="CC6" s="21" t="str">
        <f t="shared" ref="CC6:CK6" si="9">IF(CC7="",NA(),CC7)</f>
        <v>-</v>
      </c>
      <c r="CD6" s="21">
        <f t="shared" si="9"/>
        <v>176.07</v>
      </c>
      <c r="CE6" s="21">
        <f t="shared" si="9"/>
        <v>176.63</v>
      </c>
      <c r="CF6" s="21">
        <f t="shared" si="9"/>
        <v>168.93</v>
      </c>
      <c r="CG6" s="21" t="str">
        <f t="shared" si="9"/>
        <v>-</v>
      </c>
      <c r="CH6" s="21" t="str">
        <f t="shared" si="9"/>
        <v>-</v>
      </c>
      <c r="CI6" s="21">
        <f t="shared" si="9"/>
        <v>160.91</v>
      </c>
      <c r="CJ6" s="21">
        <f t="shared" si="9"/>
        <v>155.83000000000001</v>
      </c>
      <c r="CK6" s="21">
        <f t="shared" si="9"/>
        <v>156.75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61.4</v>
      </c>
      <c r="CU6" s="21">
        <f t="shared" si="10"/>
        <v>61.51</v>
      </c>
      <c r="CV6" s="21">
        <f t="shared" si="10"/>
        <v>51.2</v>
      </c>
      <c r="CW6" s="20" t="str">
        <f>IF(CW7="","",IF(CW7="-","【-】","【"&amp;SUBSTITUTE(TEXT(CW7,"#,##0.00"),"-","△")&amp;"】"))</f>
        <v>【59.99】</v>
      </c>
      <c r="CX6" s="21" t="str">
        <f>IF(CX7="",NA(),CX7)</f>
        <v>-</v>
      </c>
      <c r="CY6" s="21" t="str">
        <f t="shared" ref="CY6:DG6" si="11">IF(CY7="",NA(),CY7)</f>
        <v>-</v>
      </c>
      <c r="CZ6" s="21">
        <f t="shared" si="11"/>
        <v>56.08</v>
      </c>
      <c r="DA6" s="21">
        <f t="shared" si="11"/>
        <v>59.73</v>
      </c>
      <c r="DB6" s="21">
        <f t="shared" si="11"/>
        <v>60.54</v>
      </c>
      <c r="DC6" s="21" t="str">
        <f t="shared" si="11"/>
        <v>-</v>
      </c>
      <c r="DD6" s="21" t="str">
        <f t="shared" si="11"/>
        <v>-</v>
      </c>
      <c r="DE6" s="21">
        <f t="shared" si="11"/>
        <v>86.28</v>
      </c>
      <c r="DF6" s="21">
        <f t="shared" si="11"/>
        <v>85.82</v>
      </c>
      <c r="DG6" s="21">
        <f t="shared" si="11"/>
        <v>85.03</v>
      </c>
      <c r="DH6" s="20" t="str">
        <f>IF(DH7="","",IF(DH7="-","【-】","【"&amp;SUBSTITUTE(TEXT(DH7,"#,##0.00"),"-","△")&amp;"】"))</f>
        <v>【95.72】</v>
      </c>
      <c r="DI6" s="21" t="str">
        <f>IF(DI7="",NA(),DI7)</f>
        <v>-</v>
      </c>
      <c r="DJ6" s="21" t="str">
        <f t="shared" ref="DJ6:DR6" si="12">IF(DJ7="",NA(),DJ7)</f>
        <v>-</v>
      </c>
      <c r="DK6" s="21">
        <f t="shared" si="12"/>
        <v>2.29</v>
      </c>
      <c r="DL6" s="21">
        <f t="shared" si="12"/>
        <v>4.3499999999999996</v>
      </c>
      <c r="DM6" s="21">
        <f t="shared" si="12"/>
        <v>6.45</v>
      </c>
      <c r="DN6" s="21" t="str">
        <f t="shared" si="12"/>
        <v>-</v>
      </c>
      <c r="DO6" s="21" t="str">
        <f t="shared" si="12"/>
        <v>-</v>
      </c>
      <c r="DP6" s="21">
        <f t="shared" si="12"/>
        <v>17.239999999999998</v>
      </c>
      <c r="DQ6" s="21">
        <f t="shared" si="12"/>
        <v>15.29</v>
      </c>
      <c r="DR6" s="21">
        <f t="shared" si="12"/>
        <v>17.809999999999999</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0.11</v>
      </c>
      <c r="EB6" s="21">
        <f t="shared" si="13"/>
        <v>0.11</v>
      </c>
      <c r="EC6" s="21">
        <f t="shared" si="13"/>
        <v>0.64</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0.12</v>
      </c>
      <c r="EM6" s="21">
        <f t="shared" si="14"/>
        <v>0.15</v>
      </c>
      <c r="EN6" s="21">
        <f t="shared" si="14"/>
        <v>0.06</v>
      </c>
      <c r="EO6" s="20" t="str">
        <f>IF(EO7="","",IF(EO7="-","【-】","【"&amp;SUBSTITUTE(TEXT(EO7,"#,##0.00"),"-","△")&amp;"】"))</f>
        <v>【0.24】</v>
      </c>
    </row>
    <row r="7" spans="1:148" s="22" customFormat="1" x14ac:dyDescent="0.15">
      <c r="A7" s="14"/>
      <c r="B7" s="23">
        <v>2021</v>
      </c>
      <c r="C7" s="23">
        <v>152064</v>
      </c>
      <c r="D7" s="23">
        <v>46</v>
      </c>
      <c r="E7" s="23">
        <v>17</v>
      </c>
      <c r="F7" s="23">
        <v>1</v>
      </c>
      <c r="G7" s="23">
        <v>0</v>
      </c>
      <c r="H7" s="23" t="s">
        <v>96</v>
      </c>
      <c r="I7" s="23" t="s">
        <v>97</v>
      </c>
      <c r="J7" s="23" t="s">
        <v>98</v>
      </c>
      <c r="K7" s="23" t="s">
        <v>99</v>
      </c>
      <c r="L7" s="23" t="s">
        <v>100</v>
      </c>
      <c r="M7" s="23" t="s">
        <v>101</v>
      </c>
      <c r="N7" s="24" t="s">
        <v>102</v>
      </c>
      <c r="O7" s="24">
        <v>43.77</v>
      </c>
      <c r="P7" s="24">
        <v>52.89</v>
      </c>
      <c r="Q7" s="24">
        <v>97.81</v>
      </c>
      <c r="R7" s="24">
        <v>3168</v>
      </c>
      <c r="S7" s="24">
        <v>95147</v>
      </c>
      <c r="T7" s="24">
        <v>533.11</v>
      </c>
      <c r="U7" s="24">
        <v>178.48</v>
      </c>
      <c r="V7" s="24">
        <v>50101</v>
      </c>
      <c r="W7" s="24">
        <v>13.75</v>
      </c>
      <c r="X7" s="24">
        <v>3643.71</v>
      </c>
      <c r="Y7" s="24" t="s">
        <v>102</v>
      </c>
      <c r="Z7" s="24" t="s">
        <v>102</v>
      </c>
      <c r="AA7" s="24">
        <v>99.89</v>
      </c>
      <c r="AB7" s="24">
        <v>99.31</v>
      </c>
      <c r="AC7" s="24">
        <v>101.22</v>
      </c>
      <c r="AD7" s="24" t="s">
        <v>102</v>
      </c>
      <c r="AE7" s="24" t="s">
        <v>102</v>
      </c>
      <c r="AF7" s="24">
        <v>107.15</v>
      </c>
      <c r="AG7" s="24">
        <v>109.91</v>
      </c>
      <c r="AH7" s="24">
        <v>108.61</v>
      </c>
      <c r="AI7" s="24">
        <v>107.02</v>
      </c>
      <c r="AJ7" s="24" t="s">
        <v>102</v>
      </c>
      <c r="AK7" s="24" t="s">
        <v>102</v>
      </c>
      <c r="AL7" s="24">
        <v>0</v>
      </c>
      <c r="AM7" s="24">
        <v>0</v>
      </c>
      <c r="AN7" s="24">
        <v>0</v>
      </c>
      <c r="AO7" s="24" t="s">
        <v>102</v>
      </c>
      <c r="AP7" s="24" t="s">
        <v>102</v>
      </c>
      <c r="AQ7" s="24">
        <v>15.68</v>
      </c>
      <c r="AR7" s="24">
        <v>9.42</v>
      </c>
      <c r="AS7" s="24">
        <v>11.49</v>
      </c>
      <c r="AT7" s="24">
        <v>3.09</v>
      </c>
      <c r="AU7" s="24" t="s">
        <v>102</v>
      </c>
      <c r="AV7" s="24" t="s">
        <v>102</v>
      </c>
      <c r="AW7" s="24">
        <v>38.450000000000003</v>
      </c>
      <c r="AX7" s="24">
        <v>25.79</v>
      </c>
      <c r="AY7" s="24">
        <v>18.260000000000002</v>
      </c>
      <c r="AZ7" s="24" t="s">
        <v>102</v>
      </c>
      <c r="BA7" s="24" t="s">
        <v>102</v>
      </c>
      <c r="BB7" s="24">
        <v>46.82</v>
      </c>
      <c r="BC7" s="24">
        <v>47.61</v>
      </c>
      <c r="BD7" s="24">
        <v>52.69</v>
      </c>
      <c r="BE7" s="24">
        <v>71.39</v>
      </c>
      <c r="BF7" s="24" t="s">
        <v>102</v>
      </c>
      <c r="BG7" s="24" t="s">
        <v>102</v>
      </c>
      <c r="BH7" s="24">
        <v>3352.2</v>
      </c>
      <c r="BI7" s="24">
        <v>3336.37</v>
      </c>
      <c r="BJ7" s="24">
        <v>3304.16</v>
      </c>
      <c r="BK7" s="24" t="s">
        <v>102</v>
      </c>
      <c r="BL7" s="24" t="s">
        <v>102</v>
      </c>
      <c r="BM7" s="24">
        <v>1028.05</v>
      </c>
      <c r="BN7" s="24">
        <v>1092.22</v>
      </c>
      <c r="BO7" s="24">
        <v>998.38</v>
      </c>
      <c r="BP7" s="24">
        <v>669.11</v>
      </c>
      <c r="BQ7" s="24" t="s">
        <v>102</v>
      </c>
      <c r="BR7" s="24" t="s">
        <v>102</v>
      </c>
      <c r="BS7" s="24">
        <v>99</v>
      </c>
      <c r="BT7" s="24">
        <v>97.96</v>
      </c>
      <c r="BU7" s="24">
        <v>102.31</v>
      </c>
      <c r="BV7" s="24" t="s">
        <v>102</v>
      </c>
      <c r="BW7" s="24" t="s">
        <v>102</v>
      </c>
      <c r="BX7" s="24">
        <v>94.73</v>
      </c>
      <c r="BY7" s="24">
        <v>97.53</v>
      </c>
      <c r="BZ7" s="24">
        <v>95.92</v>
      </c>
      <c r="CA7" s="24">
        <v>99.73</v>
      </c>
      <c r="CB7" s="24" t="s">
        <v>102</v>
      </c>
      <c r="CC7" s="24" t="s">
        <v>102</v>
      </c>
      <c r="CD7" s="24">
        <v>176.07</v>
      </c>
      <c r="CE7" s="24">
        <v>176.63</v>
      </c>
      <c r="CF7" s="24">
        <v>168.93</v>
      </c>
      <c r="CG7" s="24" t="s">
        <v>102</v>
      </c>
      <c r="CH7" s="24" t="s">
        <v>102</v>
      </c>
      <c r="CI7" s="24">
        <v>160.91</v>
      </c>
      <c r="CJ7" s="24">
        <v>155.83000000000001</v>
      </c>
      <c r="CK7" s="24">
        <v>156.75</v>
      </c>
      <c r="CL7" s="24">
        <v>134.97999999999999</v>
      </c>
      <c r="CM7" s="24" t="s">
        <v>102</v>
      </c>
      <c r="CN7" s="24" t="s">
        <v>102</v>
      </c>
      <c r="CO7" s="24" t="s">
        <v>102</v>
      </c>
      <c r="CP7" s="24" t="s">
        <v>102</v>
      </c>
      <c r="CQ7" s="24" t="s">
        <v>102</v>
      </c>
      <c r="CR7" s="24" t="s">
        <v>102</v>
      </c>
      <c r="CS7" s="24" t="s">
        <v>102</v>
      </c>
      <c r="CT7" s="24">
        <v>61.4</v>
      </c>
      <c r="CU7" s="24">
        <v>61.51</v>
      </c>
      <c r="CV7" s="24">
        <v>51.2</v>
      </c>
      <c r="CW7" s="24">
        <v>59.99</v>
      </c>
      <c r="CX7" s="24" t="s">
        <v>102</v>
      </c>
      <c r="CY7" s="24" t="s">
        <v>102</v>
      </c>
      <c r="CZ7" s="24">
        <v>56.08</v>
      </c>
      <c r="DA7" s="24">
        <v>59.73</v>
      </c>
      <c r="DB7" s="24">
        <v>60.54</v>
      </c>
      <c r="DC7" s="24" t="s">
        <v>102</v>
      </c>
      <c r="DD7" s="24" t="s">
        <v>102</v>
      </c>
      <c r="DE7" s="24">
        <v>86.28</v>
      </c>
      <c r="DF7" s="24">
        <v>85.82</v>
      </c>
      <c r="DG7" s="24">
        <v>85.03</v>
      </c>
      <c r="DH7" s="24">
        <v>95.72</v>
      </c>
      <c r="DI7" s="24" t="s">
        <v>102</v>
      </c>
      <c r="DJ7" s="24" t="s">
        <v>102</v>
      </c>
      <c r="DK7" s="24">
        <v>2.29</v>
      </c>
      <c r="DL7" s="24">
        <v>4.3499999999999996</v>
      </c>
      <c r="DM7" s="24">
        <v>6.45</v>
      </c>
      <c r="DN7" s="24" t="s">
        <v>102</v>
      </c>
      <c r="DO7" s="24" t="s">
        <v>102</v>
      </c>
      <c r="DP7" s="24">
        <v>17.239999999999998</v>
      </c>
      <c r="DQ7" s="24">
        <v>15.29</v>
      </c>
      <c r="DR7" s="24">
        <v>17.809999999999999</v>
      </c>
      <c r="DS7" s="24">
        <v>38.17</v>
      </c>
      <c r="DT7" s="24" t="s">
        <v>102</v>
      </c>
      <c r="DU7" s="24" t="s">
        <v>102</v>
      </c>
      <c r="DV7" s="24">
        <v>0</v>
      </c>
      <c r="DW7" s="24">
        <v>0</v>
      </c>
      <c r="DX7" s="24">
        <v>0</v>
      </c>
      <c r="DY7" s="24" t="s">
        <v>102</v>
      </c>
      <c r="DZ7" s="24" t="s">
        <v>102</v>
      </c>
      <c r="EA7" s="24">
        <v>0.11</v>
      </c>
      <c r="EB7" s="24">
        <v>0.11</v>
      </c>
      <c r="EC7" s="24">
        <v>0.64</v>
      </c>
      <c r="ED7" s="24">
        <v>6.54</v>
      </c>
      <c r="EE7" s="24" t="s">
        <v>102</v>
      </c>
      <c r="EF7" s="24" t="s">
        <v>102</v>
      </c>
      <c r="EG7" s="24">
        <v>0</v>
      </c>
      <c r="EH7" s="24">
        <v>0</v>
      </c>
      <c r="EI7" s="24">
        <v>0</v>
      </c>
      <c r="EJ7" s="24" t="s">
        <v>102</v>
      </c>
      <c r="EK7" s="24" t="s">
        <v>102</v>
      </c>
      <c r="EL7" s="24">
        <v>0.12</v>
      </c>
      <c r="EM7" s="24">
        <v>0.15</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2023-01-18T23:47:46Z</cp:lastPrinted>
  <dcterms:created xsi:type="dcterms:W3CDTF">2023-01-12T23:29:44Z</dcterms:created>
  <dcterms:modified xsi:type="dcterms:W3CDTF">2023-01-19T05:04:45Z</dcterms:modified>
  <cp:category/>
</cp:coreProperties>
</file>