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shibatasvfl\下水道課\企業会計係\19_通知・調査・報告\02 調査・回答・報告\令和４年度\R50112公営企業に係る経営比較分析表(令和３年度)の分析等について\回答（案）\"/>
    </mc:Choice>
  </mc:AlternateContent>
  <xr:revisionPtr revIDLastSave="0" documentId="13_ncr:1_{30D03141-D8F0-4D98-9E1C-1FFD8455E83D}" xr6:coauthVersionLast="36" xr6:coauthVersionMax="36" xr10:uidLastSave="{00000000-0000-0000-0000-000000000000}"/>
  <workbookProtection workbookAlgorithmName="SHA-512" workbookHashValue="PFzUMDFV7qz+3OrFl5K9GqcIyzmSaytUFoAVEJEBJDqm5Ht55q8t4CZxLq1wWAot7DxxrgNsILcp+lWCZGzauQ==" workbookSaltValue="UFx94FzH8nJzWFJ/X2ePL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AT8" i="4" s="1"/>
  <c r="S6" i="5"/>
  <c r="AL8" i="4" s="1"/>
  <c r="R6" i="5"/>
  <c r="Q6" i="5"/>
  <c r="W10" i="4" s="1"/>
  <c r="P6" i="5"/>
  <c r="O6" i="5"/>
  <c r="I10" i="4" s="1"/>
  <c r="N6" i="5"/>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BB10" i="4"/>
  <c r="AD10" i="4"/>
  <c r="P10" i="4"/>
  <c r="B10" i="4"/>
  <c r="W8" i="4"/>
  <c r="P8" i="4"/>
</calcChain>
</file>

<file path=xl/sharedStrings.xml><?xml version="1.0" encoding="utf-8"?>
<sst xmlns="http://schemas.openxmlformats.org/spreadsheetml/2006/main" count="278" uniqueCount="118">
  <si>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</si>
  <si>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</si>
  <si>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</si>
  <si>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</si>
  <si>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</si>
  <si>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</si>
  <si>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</si>
  <si>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</si>
  <si>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</si>
  <si>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</si>
  <si>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</si>
  <si>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</si>
  <si>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</si>
  <si>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</si>
  <si>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</si>
  <si>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</si>
  <si>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</si>
  <si>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</si>
  <si>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</si>
  <si>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</si>
  <si>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</si>
  <si>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</si>
  <si>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</si>
  <si>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</si>
  <si>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</si>
  <si>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</si>
  <si>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</si>
  <si>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</si>
  <si>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</si>
  <si>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</si>
  <si>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</si>
  <si>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</si>
  <si>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</si>
  <si>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</si>
  <si>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</si>
  <si>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</si>
  <si>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</si>
  <si>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</si>
  <si>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</si>
  <si>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</si>
  <si>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</si>
  <si>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</si>
  <si>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</si>
  <si>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</si>
  <si>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</si>
  <si>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</si>
  <si>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</si>
  <si>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</si>
  <si>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</si>
  <si>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</si>
  <si>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</si>
  <si>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</si>
  <si>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</si>
  <si>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</si>
  <si>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</si>
  <si>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</si>
  <si>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</si>
  <si>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</si>
  <si>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</si>
  <si>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</si>
  <si>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</si>
  <si>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</si>
  <si>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</si>
  <si>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</si>
  <si>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</si>
  <si>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</si>
  <si>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</si>
  <si>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</si>
  <si>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</si>
  <si>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</si>
  <si>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</si>
  <si>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</si>
  <si>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</si>
  <si>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</si>
  <si>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</si>
  <si>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</si>
  <si>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</si>
  <si>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</si>
  <si>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</si>
  <si>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</si>
  <si>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</si>
  <si>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</si>
  <si>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</si>
  <si>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</si>
  <si>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</si>
  <si>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</si>
  <si>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</si>
  <si>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</si>
  <si>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</si>
  <si>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</si>
  <si>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</si>
  <si>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</si>
  <si>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</si>
  <si>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</si>
  <si>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</si>
  <si>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</si>
  <si>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新発田市</t>
  </si>
  <si>
    <t>法適用</t>
  </si>
  <si>
    <t>下水道事業</t>
  </si>
  <si>
    <t>小規模集合排水処理</t>
  </si>
  <si>
    <t>I3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</si>
  <si>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</si>
  <si>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</si>
  <si>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</si>
  <si>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</si>
  <si>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</si>
  <si>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</si>
  <si>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</si>
  <si>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</si>
  <si>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</si>
  <si>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</si>
  <si>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</si>
  <si>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</si>
  <si>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</si>
  <si>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</si>
  <si>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t>　平成23年度から供用開始しており、新しい施設のため、現在のところ老朽化の問題は見られません。
　管渠については、平成21年に敷設しており、法定耐用年数が50年のため、令和41年頃に耐用年数を迎える予定です。
　小規模集合排水処理事業については、現在のところ長寿命化計画の策定は予定していません。
　</t>
    </r>
    <r>
      <rPr>
        <sz val="11"/>
        <rFont val="ＭＳ ゴシック"/>
        <family val="3"/>
        <charset val="128"/>
      </rPr>
      <t>なお、有形固定資産減価償却率が低い値を示していますが、これは令和元年度から公営企業会計に移行し減価償却費の累積計算を開始したことによるためです。</t>
    </r>
    <phoneticPr fontId="4"/>
  </si>
  <si>
    <t>　令和元年度から、地方公営企業法を一部適用して公営企業会計をスタートさせました。
　小規模集合排水という事業自体の特性上、「水洗化率」が100%になっても「経費回収率」はさほど向上しないと考えられます。建設に係る起債の償還が令和24年に完了する予定であり、更新に係る費用も出てくることから、更新のスケジュールを計画的に組むことで、将来的にも今の状態を維持したいと考えます。
　また、人口減少や節水型機器の普及により、使用料の大幅な増収が見込めないため、効率的な運営による費用の削減を行うことが必要と考えています。</t>
    <rPh sb="170" eb="171">
      <t>イマ</t>
    </rPh>
    <rPh sb="172" eb="174">
      <t>ジョウタイ</t>
    </rPh>
    <rPh sb="175" eb="177">
      <t>イジ</t>
    </rPh>
    <phoneticPr fontId="4"/>
  </si>
  <si>
    <t>　小規模集合排水処理事業は、処理区域が非常に狭く対象戸数が限られていることもあり、使用料収入が伸び悩んでいます。自主財源により維持管理費を賄うことができず、起債元利償還金も含めた収支不足分を繰入金により措置することで、収支均衡としている現状です。
【経常収支比率】類似団体を若干下回っているものの、100%をわずかに上回っています。
【累積欠損金比率】累積欠損金が無いため0%となっています。
【流動比率】企業債償還金が主たる流動負債になりますが、負債と比較して現金預金の方が多いことから、類似団体と比べ高い状況です。
【経費回収率】類似団体平均を上回っているものの、使用料で回収すべき費用を賄えていない状況です。
【汚水処理原価】有収水量が前年より増となったことで前年度より値が低下し、類似団体平均より低い値になっています。
【水洗化率】類似団体よりも低く、今後も地域の協力も得ながら、更なる水洗化率の向上を図る必要があります。</t>
    <rPh sb="137" eb="139">
      <t>ジャッカン</t>
    </rPh>
    <rPh sb="139" eb="141">
      <t>シタマワ</t>
    </rPh>
    <rPh sb="173" eb="175">
      <t>ジャッカン</t>
    </rPh>
    <rPh sb="175" eb="177">
      <t>ウワマワ</t>
    </rPh>
    <rPh sb="219" eb="221">
      <t>キギョウ</t>
    </rPh>
    <rPh sb="221" eb="222">
      <t>サイ</t>
    </rPh>
    <rPh sb="222" eb="224">
      <t>ショウカン</t>
    </rPh>
    <rPh sb="224" eb="226">
      <t>フサイ</t>
    </rPh>
    <rPh sb="227" eb="229">
      <t>ヒカク</t>
    </rPh>
    <rPh sb="231" eb="232">
      <t>キン</t>
    </rPh>
    <rPh sb="233" eb="234">
      <t>シュ</t>
    </rPh>
    <rPh sb="236" eb="237">
      <t>ホウ</t>
    </rPh>
    <rPh sb="238" eb="239">
      <t>オオ</t>
    </rPh>
    <rPh sb="249" eb="251">
      <t>ゲンキン</t>
    </rPh>
    <rPh sb="252" eb="253">
      <t>オオ</t>
    </rPh>
    <rPh sb="274" eb="275">
      <t>ウエ</t>
    </rPh>
    <rPh sb="316" eb="318">
      <t>ユウシュウ</t>
    </rPh>
    <rPh sb="318" eb="320">
      <t>スイリョウ</t>
    </rPh>
    <rPh sb="321" eb="323">
      <t>ゼンネン</t>
    </rPh>
    <rPh sb="325" eb="326">
      <t>ゾウ</t>
    </rPh>
    <rPh sb="344" eb="346">
      <t>ルイジ</t>
    </rPh>
    <rPh sb="346" eb="348">
      <t>ダンタイ</t>
    </rPh>
    <rPh sb="348" eb="350">
      <t>ヘイキン</t>
    </rPh>
    <rPh sb="352" eb="353">
      <t>ヒク</t>
    </rPh>
    <rPh sb="354" eb="355">
      <t>アタイ</t>
    </rPh>
    <rPh sb="362" eb="364">
      <t>ジョウキョウ</t>
    </rPh>
    <rPh sb="366" eb="367">
      <t>タカ</t>
    </rPh>
    <rPh sb="401" eb="403">
      <t>ルイジ</t>
    </rPh>
    <rPh sb="403" eb="405">
      <t>ダンタイ</t>
    </rPh>
    <rPh sb="408" eb="409">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</si>
</sst>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231-4B7E-8647-80BC93478CF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8231-4B7E-8647-80BC93478CF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EC-4BFE-A8CA-F00CF217247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46.62</c:v>
                </c:pt>
                <c:pt idx="3">
                  <c:v>55.32</c:v>
                </c:pt>
                <c:pt idx="4">
                  <c:v>63.33</c:v>
                </c:pt>
              </c:numCache>
            </c:numRef>
          </c:val>
          <c:smooth val="0"/>
          <c:extLst>
            <c:ext xmlns:c16="http://schemas.microsoft.com/office/drawing/2014/chart" uri="{C3380CC4-5D6E-409C-BE32-E72D297353CC}">
              <c16:uniqueId val="{00000001-C3EC-4BFE-A8CA-F00CF217247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79.31</c:v>
                </c:pt>
                <c:pt idx="3">
                  <c:v>77.78</c:v>
                </c:pt>
                <c:pt idx="4">
                  <c:v>77.78</c:v>
                </c:pt>
              </c:numCache>
            </c:numRef>
          </c:val>
          <c:extLst>
            <c:ext xmlns:c16="http://schemas.microsoft.com/office/drawing/2014/chart" uri="{C3380CC4-5D6E-409C-BE32-E72D297353CC}">
              <c16:uniqueId val="{00000000-6DB5-463F-AD6D-13927305B86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87.53</c:v>
                </c:pt>
                <c:pt idx="3">
                  <c:v>83.94</c:v>
                </c:pt>
                <c:pt idx="4">
                  <c:v>82.35</c:v>
                </c:pt>
              </c:numCache>
            </c:numRef>
          </c:val>
          <c:smooth val="0"/>
          <c:extLst>
            <c:ext xmlns:c16="http://schemas.microsoft.com/office/drawing/2014/chart" uri="{C3380CC4-5D6E-409C-BE32-E72D297353CC}">
              <c16:uniqueId val="{00000001-6DB5-463F-AD6D-13927305B86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101</c:v>
                </c:pt>
                <c:pt idx="3">
                  <c:v>100.2</c:v>
                </c:pt>
                <c:pt idx="4">
                  <c:v>100.14</c:v>
                </c:pt>
              </c:numCache>
            </c:numRef>
          </c:val>
          <c:extLst>
            <c:ext xmlns:c16="http://schemas.microsoft.com/office/drawing/2014/chart" uri="{C3380CC4-5D6E-409C-BE32-E72D297353CC}">
              <c16:uniqueId val="{00000000-51CE-4795-8CDB-A86800F2CD3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92.79</c:v>
                </c:pt>
                <c:pt idx="3">
                  <c:v>102.67</c:v>
                </c:pt>
                <c:pt idx="4">
                  <c:v>101.01</c:v>
                </c:pt>
              </c:numCache>
            </c:numRef>
          </c:val>
          <c:smooth val="0"/>
          <c:extLst>
            <c:ext xmlns:c16="http://schemas.microsoft.com/office/drawing/2014/chart" uri="{C3380CC4-5D6E-409C-BE32-E72D297353CC}">
              <c16:uniqueId val="{00000001-51CE-4795-8CDB-A86800F2CD3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3.72</c:v>
                </c:pt>
                <c:pt idx="3">
                  <c:v>7.43</c:v>
                </c:pt>
                <c:pt idx="4">
                  <c:v>11.12</c:v>
                </c:pt>
              </c:numCache>
            </c:numRef>
          </c:val>
          <c:extLst>
            <c:ext xmlns:c16="http://schemas.microsoft.com/office/drawing/2014/chart" uri="{C3380CC4-5D6E-409C-BE32-E72D297353CC}">
              <c16:uniqueId val="{00000000-3CE4-4342-8651-E6F915EE767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21.84</c:v>
                </c:pt>
                <c:pt idx="3">
                  <c:v>24.73</c:v>
                </c:pt>
                <c:pt idx="4">
                  <c:v>18.46</c:v>
                </c:pt>
              </c:numCache>
            </c:numRef>
          </c:val>
          <c:smooth val="0"/>
          <c:extLst>
            <c:ext xmlns:c16="http://schemas.microsoft.com/office/drawing/2014/chart" uri="{C3380CC4-5D6E-409C-BE32-E72D297353CC}">
              <c16:uniqueId val="{00000001-3CE4-4342-8651-E6F915EE767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8C4-4286-9B5A-CE2549065CC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08C4-4286-9B5A-CE2549065CC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437-4D7F-BC6F-844E56A3E84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78.09</c:v>
                </c:pt>
                <c:pt idx="3">
                  <c:v>76.88</c:v>
                </c:pt>
                <c:pt idx="4">
                  <c:v>86.82</c:v>
                </c:pt>
              </c:numCache>
            </c:numRef>
          </c:val>
          <c:smooth val="0"/>
          <c:extLst>
            <c:ext xmlns:c16="http://schemas.microsoft.com/office/drawing/2014/chart" uri="{C3380CC4-5D6E-409C-BE32-E72D297353CC}">
              <c16:uniqueId val="{00000001-5437-4D7F-BC6F-844E56A3E84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389.7</c:v>
                </c:pt>
                <c:pt idx="3">
                  <c:v>377.44</c:v>
                </c:pt>
                <c:pt idx="4">
                  <c:v>364.84</c:v>
                </c:pt>
              </c:numCache>
            </c:numRef>
          </c:val>
          <c:extLst>
            <c:ext xmlns:c16="http://schemas.microsoft.com/office/drawing/2014/chart" uri="{C3380CC4-5D6E-409C-BE32-E72D297353CC}">
              <c16:uniqueId val="{00000000-7AC2-4939-B76C-04EFA01EAAB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124.98</c:v>
                </c:pt>
                <c:pt idx="3">
                  <c:v>134.56</c:v>
                </c:pt>
                <c:pt idx="4">
                  <c:v>95.88</c:v>
                </c:pt>
              </c:numCache>
            </c:numRef>
          </c:val>
          <c:smooth val="0"/>
          <c:extLst>
            <c:ext xmlns:c16="http://schemas.microsoft.com/office/drawing/2014/chart" uri="{C3380CC4-5D6E-409C-BE32-E72D297353CC}">
              <c16:uniqueId val="{00000001-7AC2-4939-B76C-04EFA01EAAB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670-4271-AC86-5457473CF5B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720.41</c:v>
                </c:pt>
                <c:pt idx="3">
                  <c:v>2142.63</c:v>
                </c:pt>
                <c:pt idx="4">
                  <c:v>1577.63</c:v>
                </c:pt>
              </c:numCache>
            </c:numRef>
          </c:val>
          <c:smooth val="0"/>
          <c:extLst>
            <c:ext xmlns:c16="http://schemas.microsoft.com/office/drawing/2014/chart" uri="{C3380CC4-5D6E-409C-BE32-E72D297353CC}">
              <c16:uniqueId val="{00000001-9670-4271-AC86-5457473CF5B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50.9</c:v>
                </c:pt>
                <c:pt idx="3">
                  <c:v>54.35</c:v>
                </c:pt>
                <c:pt idx="4">
                  <c:v>88.72</c:v>
                </c:pt>
              </c:numCache>
            </c:numRef>
          </c:val>
          <c:extLst>
            <c:ext xmlns:c16="http://schemas.microsoft.com/office/drawing/2014/chart" uri="{C3380CC4-5D6E-409C-BE32-E72D297353CC}">
              <c16:uniqueId val="{00000000-E676-47F8-8109-00F31A6816F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71</c:v>
                </c:pt>
                <c:pt idx="3">
                  <c:v>75.150000000000006</c:v>
                </c:pt>
                <c:pt idx="4">
                  <c:v>64.64</c:v>
                </c:pt>
              </c:numCache>
            </c:numRef>
          </c:val>
          <c:smooth val="0"/>
          <c:extLst>
            <c:ext xmlns:c16="http://schemas.microsoft.com/office/drawing/2014/chart" uri="{C3380CC4-5D6E-409C-BE32-E72D297353CC}">
              <c16:uniqueId val="{00000001-E676-47F8-8109-00F31A6816F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303.26</c:v>
                </c:pt>
                <c:pt idx="3">
                  <c:v>288.47000000000003</c:v>
                </c:pt>
                <c:pt idx="4">
                  <c:v>189.2</c:v>
                </c:pt>
              </c:numCache>
            </c:numRef>
          </c:val>
          <c:extLst>
            <c:ext xmlns:c16="http://schemas.microsoft.com/office/drawing/2014/chart" uri="{C3380CC4-5D6E-409C-BE32-E72D297353CC}">
              <c16:uniqueId val="{00000000-E52E-4866-A8BF-F3C2F0B4053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317.06</c:v>
                </c:pt>
                <c:pt idx="3">
                  <c:v>233.96</c:v>
                </c:pt>
                <c:pt idx="4">
                  <c:v>260.88</c:v>
                </c:pt>
              </c:numCache>
            </c:numRef>
          </c:val>
          <c:smooth val="0"/>
          <c:extLst>
            <c:ext xmlns:c16="http://schemas.microsoft.com/office/drawing/2014/chart" uri="{C3380CC4-5D6E-409C-BE32-E72D297353CC}">
              <c16:uniqueId val="{00000001-E52E-4866-A8BF-F3C2F0B4053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【736.54】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【1,522.01】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新潟県　新発田市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小規模集合排水処理</v>
      </c>
      <c r="Q8" s="65"/>
      <c r="R8" s="65"/>
      <c r="S8" s="65"/>
      <c r="T8" s="65"/>
      <c r="U8" s="65"/>
      <c r="V8" s="65"/>
      <c r="W8" s="65" t="str">
        <f>データ!L6</f>
        <v>I3</v>
      </c>
      <c r="X8" s="65"/>
      <c r="Y8" s="65"/>
      <c r="Z8" s="65"/>
      <c r="AA8" s="65"/>
      <c r="AB8" s="65"/>
      <c r="AC8" s="65"/>
      <c r="AD8" s="66" t="str">
        <f>データ!$M$6</f>
        <v>非設置</v>
      </c>
      <c r="AE8" s="66"/>
      <c r="AF8" s="66"/>
      <c r="AG8" s="66"/>
      <c r="AH8" s="66"/>
      <c r="AI8" s="66"/>
      <c r="AJ8" s="66"/>
      <c r="AK8" s="3"/>
      <c r="AL8" s="46">
        <f>データ!S6</f>
        <v>95147</v>
      </c>
      <c r="AM8" s="46"/>
      <c r="AN8" s="46"/>
      <c r="AO8" s="46"/>
      <c r="AP8" s="46"/>
      <c r="AQ8" s="46"/>
      <c r="AR8" s="46"/>
      <c r="AS8" s="46"/>
      <c r="AT8" s="45">
        <f>データ!T6</f>
        <v>533.11</v>
      </c>
      <c r="AU8" s="45"/>
      <c r="AV8" s="45"/>
      <c r="AW8" s="45"/>
      <c r="AX8" s="45"/>
      <c r="AY8" s="45"/>
      <c r="AZ8" s="45"/>
      <c r="BA8" s="45"/>
      <c r="BB8" s="45">
        <f>データ!U6</f>
        <v>178.48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13.96</v>
      </c>
      <c r="J10" s="45"/>
      <c r="K10" s="45"/>
      <c r="L10" s="45"/>
      <c r="M10" s="45"/>
      <c r="N10" s="45"/>
      <c r="O10" s="45"/>
      <c r="P10" s="45">
        <f>データ!P6</f>
        <v>0.03</v>
      </c>
      <c r="Q10" s="45"/>
      <c r="R10" s="45"/>
      <c r="S10" s="45"/>
      <c r="T10" s="45"/>
      <c r="U10" s="45"/>
      <c r="V10" s="45"/>
      <c r="W10" s="45">
        <f>データ!Q6</f>
        <v>100</v>
      </c>
      <c r="X10" s="45"/>
      <c r="Y10" s="45"/>
      <c r="Z10" s="45"/>
      <c r="AA10" s="45"/>
      <c r="AB10" s="45"/>
      <c r="AC10" s="45"/>
      <c r="AD10" s="46">
        <f>データ!R6</f>
        <v>3168</v>
      </c>
      <c r="AE10" s="46"/>
      <c r="AF10" s="46"/>
      <c r="AG10" s="46"/>
      <c r="AH10" s="46"/>
      <c r="AI10" s="46"/>
      <c r="AJ10" s="46"/>
      <c r="AK10" s="2"/>
      <c r="AL10" s="46">
        <f>データ!V6</f>
        <v>27</v>
      </c>
      <c r="AM10" s="46"/>
      <c r="AN10" s="46"/>
      <c r="AO10" s="46"/>
      <c r="AP10" s="46"/>
      <c r="AQ10" s="46"/>
      <c r="AR10" s="46"/>
      <c r="AS10" s="46"/>
      <c r="AT10" s="45">
        <f>データ!W6</f>
        <v>0.02</v>
      </c>
      <c r="AU10" s="45"/>
      <c r="AV10" s="45"/>
      <c r="AW10" s="45"/>
      <c r="AX10" s="45"/>
      <c r="AY10" s="45"/>
      <c r="AZ10" s="45"/>
      <c r="BA10" s="45"/>
      <c r="BB10" s="45">
        <f>データ!X6</f>
        <v>1350</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【98.12】</v>
      </c>
      <c r="F85" s="12" t="str">
        <f>データ!AT6</f>
        <v>【736.54】</v>
      </c>
      <c r="G85" s="12" t="str">
        <f>データ!BE6</f>
        <v>【91.53】</v>
      </c>
      <c r="H85" s="12" t="str">
        <f>データ!BP6</f>
        <v>【1,522.01】</v>
      </c>
      <c r="I85" s="12" t="str">
        <f>データ!CA6</f>
        <v>【37.79】</v>
      </c>
      <c r="J85" s="12" t="str">
        <f>データ!CL6</f>
        <v>【497.52】</v>
      </c>
      <c r="K85" s="12" t="str">
        <f>データ!CW6</f>
        <v>【46.97】</v>
      </c>
      <c r="L85" s="12" t="str">
        <f>データ!DH6</f>
        <v>【90.42】</v>
      </c>
      <c r="M85" s="12" t="str">
        <f>データ!DS6</f>
        <v>【31.92】</v>
      </c>
      <c r="N85" s="12" t="str">
        <f>データ!ED6</f>
        <v>【0.00】</v>
      </c>
      <c r="O85" s="12" t="str">
        <f>データ!EO6</f>
        <v>【0.00】</v>
      </c>
    </row>
  </sheetData>
  <sheetProtection algorithmName="SHA-512" hashValue="/CRwzk+gqsgvcM7zYYh7crP0nqdFKclO3SfgiLjlPAcG/zJiyDZHx+Rn/1GyTC4THbHpU4F3VSpjv2TXQp3mCQ==" saltValue="5NvHr2np4CYNTrj/Miiyz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152064</v>
      </c>
      <c r="D6" s="19">
        <f t="shared" si="3"/>
        <v>46</v>
      </c>
      <c r="E6" s="19">
        <f t="shared" si="3"/>
        <v>17</v>
      </c>
      <c r="F6" s="19">
        <f t="shared" si="3"/>
        <v>9</v>
      </c>
      <c r="G6" s="19">
        <f t="shared" si="3"/>
        <v>0</v>
      </c>
      <c r="H6" s="19" t="str">
        <f t="shared" si="3"/>
        <v>新潟県　新発田市</v>
      </c>
      <c r="I6" s="19" t="str">
        <f t="shared" si="3"/>
        <v>法適用</v>
      </c>
      <c r="J6" s="19" t="str">
        <f t="shared" si="3"/>
        <v>下水道事業</v>
      </c>
      <c r="K6" s="19" t="str">
        <f t="shared" si="3"/>
        <v>小規模集合排水処理</v>
      </c>
      <c r="L6" s="19" t="str">
        <f t="shared" si="3"/>
        <v>I3</v>
      </c>
      <c r="M6" s="19" t="str">
        <f t="shared" si="3"/>
        <v>非設置</v>
      </c>
      <c r="N6" s="20" t="str">
        <f t="shared" si="3"/>
        <v>-</v>
      </c>
      <c r="O6" s="20">
        <f t="shared" si="3"/>
        <v>13.96</v>
      </c>
      <c r="P6" s="20">
        <f t="shared" si="3"/>
        <v>0.03</v>
      </c>
      <c r="Q6" s="20">
        <f t="shared" si="3"/>
        <v>100</v>
      </c>
      <c r="R6" s="20">
        <f t="shared" si="3"/>
        <v>3168</v>
      </c>
      <c r="S6" s="20">
        <f t="shared" si="3"/>
        <v>95147</v>
      </c>
      <c r="T6" s="20">
        <f t="shared" si="3"/>
        <v>533.11</v>
      </c>
      <c r="U6" s="20">
        <f t="shared" si="3"/>
        <v>178.48</v>
      </c>
      <c r="V6" s="20">
        <f t="shared" si="3"/>
        <v>27</v>
      </c>
      <c r="W6" s="20">
        <f t="shared" si="3"/>
        <v>0.02</v>
      </c>
      <c r="X6" s="20">
        <f t="shared" si="3"/>
        <v>1350</v>
      </c>
      <c r="Y6" s="21" t="str">
        <f>IF(Y7="",NA(),Y7)</f>
        <v>-</v>
      </c>
      <c r="Z6" s="21" t="str">
        <f t="shared" ref="Z6:AH6" si="4">IF(Z7="",NA(),Z7)</f>
        <v>-</v>
      </c>
      <c r="AA6" s="21">
        <f t="shared" si="4"/>
        <v>101</v>
      </c>
      <c r="AB6" s="21">
        <f t="shared" si="4"/>
        <v>100.2</v>
      </c>
      <c r="AC6" s="21">
        <f t="shared" si="4"/>
        <v>100.14</v>
      </c>
      <c r="AD6" s="21" t="str">
        <f t="shared" si="4"/>
        <v>-</v>
      </c>
      <c r="AE6" s="21" t="str">
        <f t="shared" si="4"/>
        <v>-</v>
      </c>
      <c r="AF6" s="21">
        <f t="shared" si="4"/>
        <v>92.79</v>
      </c>
      <c r="AG6" s="21">
        <f t="shared" si="4"/>
        <v>102.67</v>
      </c>
      <c r="AH6" s="21">
        <f t="shared" si="4"/>
        <v>101.01</v>
      </c>
      <c r="AI6" s="20" t="str">
        <f>IF(AI7="","",IF(AI7="-","【-】","【"&amp;SUBSTITUTE(TEXT(AI7,"#,##0.00"),"-","△")&amp;"】"))</f>
        <v>【98.12】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78.09</v>
      </c>
      <c r="AR6" s="21">
        <f t="shared" si="5"/>
        <v>76.88</v>
      </c>
      <c r="AS6" s="21">
        <f t="shared" si="5"/>
        <v>86.82</v>
      </c>
      <c r="AT6" s="20" t="str">
        <f>IF(AT7="","",IF(AT7="-","【-】","【"&amp;SUBSTITUTE(TEXT(AT7,"#,##0.00"),"-","△")&amp;"】"))</f>
        <v>【736.54】</v>
      </c>
      <c r="AU6" s="21" t="str">
        <f>IF(AU7="",NA(),AU7)</f>
        <v>-</v>
      </c>
      <c r="AV6" s="21" t="str">
        <f t="shared" ref="AV6:BD6" si="6">IF(AV7="",NA(),AV7)</f>
        <v>-</v>
      </c>
      <c r="AW6" s="21">
        <f t="shared" si="6"/>
        <v>389.7</v>
      </c>
      <c r="AX6" s="21">
        <f t="shared" si="6"/>
        <v>377.44</v>
      </c>
      <c r="AY6" s="21">
        <f t="shared" si="6"/>
        <v>364.84</v>
      </c>
      <c r="AZ6" s="21" t="str">
        <f t="shared" si="6"/>
        <v>-</v>
      </c>
      <c r="BA6" s="21" t="str">
        <f t="shared" si="6"/>
        <v>-</v>
      </c>
      <c r="BB6" s="21">
        <f t="shared" si="6"/>
        <v>124.98</v>
      </c>
      <c r="BC6" s="21">
        <f t="shared" si="6"/>
        <v>134.56</v>
      </c>
      <c r="BD6" s="21">
        <f t="shared" si="6"/>
        <v>95.88</v>
      </c>
      <c r="BE6" s="20" t="str">
        <f>IF(BE7="","",IF(BE7="-","【-】","【"&amp;SUBSTITUTE(TEXT(BE7,"#,##0.00"),"-","△")&amp;"】"))</f>
        <v>【91.53】</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720.41</v>
      </c>
      <c r="BN6" s="21">
        <f t="shared" si="7"/>
        <v>2142.63</v>
      </c>
      <c r="BO6" s="21">
        <f t="shared" si="7"/>
        <v>1577.63</v>
      </c>
      <c r="BP6" s="20" t="str">
        <f>IF(BP7="","",IF(BP7="-","【-】","【"&amp;SUBSTITUTE(TEXT(BP7,"#,##0.00"),"-","△")&amp;"】"))</f>
        <v>【1,522.01】</v>
      </c>
      <c r="BQ6" s="21" t="str">
        <f>IF(BQ7="",NA(),BQ7)</f>
        <v>-</v>
      </c>
      <c r="BR6" s="21" t="str">
        <f t="shared" ref="BR6:BZ6" si="8">IF(BR7="",NA(),BR7)</f>
        <v>-</v>
      </c>
      <c r="BS6" s="21">
        <f t="shared" si="8"/>
        <v>50.9</v>
      </c>
      <c r="BT6" s="21">
        <f t="shared" si="8"/>
        <v>54.35</v>
      </c>
      <c r="BU6" s="21">
        <f t="shared" si="8"/>
        <v>88.72</v>
      </c>
      <c r="BV6" s="21" t="str">
        <f t="shared" si="8"/>
        <v>-</v>
      </c>
      <c r="BW6" s="21" t="str">
        <f t="shared" si="8"/>
        <v>-</v>
      </c>
      <c r="BX6" s="21">
        <f t="shared" si="8"/>
        <v>71</v>
      </c>
      <c r="BY6" s="21">
        <f t="shared" si="8"/>
        <v>75.150000000000006</v>
      </c>
      <c r="BZ6" s="21">
        <f t="shared" si="8"/>
        <v>64.64</v>
      </c>
      <c r="CA6" s="20" t="str">
        <f>IF(CA7="","",IF(CA7="-","【-】","【"&amp;SUBSTITUTE(TEXT(CA7,"#,##0.00"),"-","△")&amp;"】"))</f>
        <v>【37.79】</v>
      </c>
      <c r="CB6" s="21" t="str">
        <f>IF(CB7="",NA(),CB7)</f>
        <v>-</v>
      </c>
      <c r="CC6" s="21" t="str">
        <f t="shared" ref="CC6:CK6" si="9">IF(CC7="",NA(),CC7)</f>
        <v>-</v>
      </c>
      <c r="CD6" s="21">
        <f t="shared" si="9"/>
        <v>303.26</v>
      </c>
      <c r="CE6" s="21">
        <f t="shared" si="9"/>
        <v>288.47000000000003</v>
      </c>
      <c r="CF6" s="21">
        <f t="shared" si="9"/>
        <v>189.2</v>
      </c>
      <c r="CG6" s="21" t="str">
        <f t="shared" si="9"/>
        <v>-</v>
      </c>
      <c r="CH6" s="21" t="str">
        <f t="shared" si="9"/>
        <v>-</v>
      </c>
      <c r="CI6" s="21">
        <f t="shared" si="9"/>
        <v>317.06</v>
      </c>
      <c r="CJ6" s="21">
        <f t="shared" si="9"/>
        <v>233.96</v>
      </c>
      <c r="CK6" s="21">
        <f t="shared" si="9"/>
        <v>260.88</v>
      </c>
      <c r="CL6" s="20" t="str">
        <f>IF(CL7="","",IF(CL7="-","【-】","【"&amp;SUBSTITUTE(TEXT(CL7,"#,##0.00"),"-","△")&amp;"】"))</f>
        <v>【497.52】</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46.62</v>
      </c>
      <c r="CU6" s="21">
        <f t="shared" si="10"/>
        <v>55.32</v>
      </c>
      <c r="CV6" s="21">
        <f t="shared" si="10"/>
        <v>63.33</v>
      </c>
      <c r="CW6" s="20" t="str">
        <f>IF(CW7="","",IF(CW7="-","【-】","【"&amp;SUBSTITUTE(TEXT(CW7,"#,##0.00"),"-","△")&amp;"】"))</f>
        <v>【46.97】</v>
      </c>
      <c r="CX6" s="21" t="str">
        <f>IF(CX7="",NA(),CX7)</f>
        <v>-</v>
      </c>
      <c r="CY6" s="21" t="str">
        <f t="shared" ref="CY6:DG6" si="11">IF(CY7="",NA(),CY7)</f>
        <v>-</v>
      </c>
      <c r="CZ6" s="21">
        <f t="shared" si="11"/>
        <v>79.31</v>
      </c>
      <c r="DA6" s="21">
        <f t="shared" si="11"/>
        <v>77.78</v>
      </c>
      <c r="DB6" s="21">
        <f t="shared" si="11"/>
        <v>77.78</v>
      </c>
      <c r="DC6" s="21" t="str">
        <f t="shared" si="11"/>
        <v>-</v>
      </c>
      <c r="DD6" s="21" t="str">
        <f t="shared" si="11"/>
        <v>-</v>
      </c>
      <c r="DE6" s="21">
        <f t="shared" si="11"/>
        <v>87.53</v>
      </c>
      <c r="DF6" s="21">
        <f t="shared" si="11"/>
        <v>83.94</v>
      </c>
      <c r="DG6" s="21">
        <f t="shared" si="11"/>
        <v>82.35</v>
      </c>
      <c r="DH6" s="20" t="str">
        <f>IF(DH7="","",IF(DH7="-","【-】","【"&amp;SUBSTITUTE(TEXT(DH7,"#,##0.00"),"-","△")&amp;"】"))</f>
        <v>【90.42】</v>
      </c>
      <c r="DI6" s="21" t="str">
        <f>IF(DI7="",NA(),DI7)</f>
        <v>-</v>
      </c>
      <c r="DJ6" s="21" t="str">
        <f t="shared" ref="DJ6:DR6" si="12">IF(DJ7="",NA(),DJ7)</f>
        <v>-</v>
      </c>
      <c r="DK6" s="21">
        <f t="shared" si="12"/>
        <v>3.72</v>
      </c>
      <c r="DL6" s="21">
        <f t="shared" si="12"/>
        <v>7.43</v>
      </c>
      <c r="DM6" s="21">
        <f t="shared" si="12"/>
        <v>11.12</v>
      </c>
      <c r="DN6" s="21" t="str">
        <f t="shared" si="12"/>
        <v>-</v>
      </c>
      <c r="DO6" s="21" t="str">
        <f t="shared" si="12"/>
        <v>-</v>
      </c>
      <c r="DP6" s="21">
        <f t="shared" si="12"/>
        <v>21.84</v>
      </c>
      <c r="DQ6" s="21">
        <f t="shared" si="12"/>
        <v>24.73</v>
      </c>
      <c r="DR6" s="21">
        <f t="shared" si="12"/>
        <v>18.46</v>
      </c>
      <c r="DS6" s="20" t="str">
        <f>IF(DS7="","",IF(DS7="-","【-】","【"&amp;SUBSTITUTE(TEXT(DS7,"#,##0.00"),"-","△")&amp;"】"))</f>
        <v>【31.92】</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0">
        <f t="shared" si="14"/>
        <v>0</v>
      </c>
      <c r="EM6" s="20">
        <f t="shared" si="14"/>
        <v>0</v>
      </c>
      <c r="EN6" s="20">
        <f t="shared" si="14"/>
        <v>0</v>
      </c>
      <c r="EO6" s="20" t="str">
        <f>IF(EO7="","",IF(EO7="-","【-】","【"&amp;SUBSTITUTE(TEXT(EO7,"#,##0.00"),"-","△")&amp;"】"))</f>
        <v>【0.00】</v>
      </c>
    </row>
    <row r="7" spans="1:148" s="22" customFormat="1" x14ac:dyDescent="0.15">
      <c r="A7" s="14"/>
      <c r="B7" s="23">
        <v>2021</v>
      </c>
      <c r="C7" s="23">
        <v>152064</v>
      </c>
      <c r="D7" s="23">
        <v>46</v>
      </c>
      <c r="E7" s="23">
        <v>17</v>
      </c>
      <c r="F7" s="23">
        <v>9</v>
      </c>
      <c r="G7" s="23">
        <v>0</v>
      </c>
      <c r="H7" s="23" t="s">
        <v>96</v>
      </c>
      <c r="I7" s="23" t="s">
        <v>97</v>
      </c>
      <c r="J7" s="23" t="s">
        <v>98</v>
      </c>
      <c r="K7" s="23" t="s">
        <v>99</v>
      </c>
      <c r="L7" s="23" t="s">
        <v>100</v>
      </c>
      <c r="M7" s="23" t="s">
        <v>101</v>
      </c>
      <c r="N7" s="24" t="s">
        <v>102</v>
      </c>
      <c r="O7" s="24">
        <v>13.96</v>
      </c>
      <c r="P7" s="24">
        <v>0.03</v>
      </c>
      <c r="Q7" s="24">
        <v>100</v>
      </c>
      <c r="R7" s="24">
        <v>3168</v>
      </c>
      <c r="S7" s="24">
        <v>95147</v>
      </c>
      <c r="T7" s="24">
        <v>533.11</v>
      </c>
      <c r="U7" s="24">
        <v>178.48</v>
      </c>
      <c r="V7" s="24">
        <v>27</v>
      </c>
      <c r="W7" s="24">
        <v>0.02</v>
      </c>
      <c r="X7" s="24">
        <v>1350</v>
      </c>
      <c r="Y7" s="24" t="s">
        <v>102</v>
      </c>
      <c r="Z7" s="24" t="s">
        <v>102</v>
      </c>
      <c r="AA7" s="24">
        <v>101</v>
      </c>
      <c r="AB7" s="24">
        <v>100.2</v>
      </c>
      <c r="AC7" s="24">
        <v>100.14</v>
      </c>
      <c r="AD7" s="24" t="s">
        <v>102</v>
      </c>
      <c r="AE7" s="24" t="s">
        <v>102</v>
      </c>
      <c r="AF7" s="24">
        <v>92.79</v>
      </c>
      <c r="AG7" s="24">
        <v>102.67</v>
      </c>
      <c r="AH7" s="24">
        <v>101.01</v>
      </c>
      <c r="AI7" s="24">
        <v>98.12</v>
      </c>
      <c r="AJ7" s="24" t="s">
        <v>102</v>
      </c>
      <c r="AK7" s="24" t="s">
        <v>102</v>
      </c>
      <c r="AL7" s="24">
        <v>0</v>
      </c>
      <c r="AM7" s="24">
        <v>0</v>
      </c>
      <c r="AN7" s="24">
        <v>0</v>
      </c>
      <c r="AO7" s="24" t="s">
        <v>102</v>
      </c>
      <c r="AP7" s="24" t="s">
        <v>102</v>
      </c>
      <c r="AQ7" s="24">
        <v>78.09</v>
      </c>
      <c r="AR7" s="24">
        <v>76.88</v>
      </c>
      <c r="AS7" s="24">
        <v>86.82</v>
      </c>
      <c r="AT7" s="24">
        <v>736.54</v>
      </c>
      <c r="AU7" s="24" t="s">
        <v>102</v>
      </c>
      <c r="AV7" s="24" t="s">
        <v>102</v>
      </c>
      <c r="AW7" s="24">
        <v>389.7</v>
      </c>
      <c r="AX7" s="24">
        <v>377.44</v>
      </c>
      <c r="AY7" s="24">
        <v>364.84</v>
      </c>
      <c r="AZ7" s="24" t="s">
        <v>102</v>
      </c>
      <c r="BA7" s="24" t="s">
        <v>102</v>
      </c>
      <c r="BB7" s="24">
        <v>124.98</v>
      </c>
      <c r="BC7" s="24">
        <v>134.56</v>
      </c>
      <c r="BD7" s="24">
        <v>95.88</v>
      </c>
      <c r="BE7" s="24">
        <v>91.53</v>
      </c>
      <c r="BF7" s="24" t="s">
        <v>102</v>
      </c>
      <c r="BG7" s="24" t="s">
        <v>102</v>
      </c>
      <c r="BH7" s="24">
        <v>0</v>
      </c>
      <c r="BI7" s="24">
        <v>0</v>
      </c>
      <c r="BJ7" s="24">
        <v>0</v>
      </c>
      <c r="BK7" s="24" t="s">
        <v>102</v>
      </c>
      <c r="BL7" s="24" t="s">
        <v>102</v>
      </c>
      <c r="BM7" s="24">
        <v>720.41</v>
      </c>
      <c r="BN7" s="24">
        <v>2142.63</v>
      </c>
      <c r="BO7" s="24">
        <v>1577.63</v>
      </c>
      <c r="BP7" s="24">
        <v>1522.01</v>
      </c>
      <c r="BQ7" s="24" t="s">
        <v>102</v>
      </c>
      <c r="BR7" s="24" t="s">
        <v>102</v>
      </c>
      <c r="BS7" s="24">
        <v>50.9</v>
      </c>
      <c r="BT7" s="24">
        <v>54.35</v>
      </c>
      <c r="BU7" s="24">
        <v>88.72</v>
      </c>
      <c r="BV7" s="24" t="s">
        <v>102</v>
      </c>
      <c r="BW7" s="24" t="s">
        <v>102</v>
      </c>
      <c r="BX7" s="24">
        <v>71</v>
      </c>
      <c r="BY7" s="24">
        <v>75.150000000000006</v>
      </c>
      <c r="BZ7" s="24">
        <v>64.64</v>
      </c>
      <c r="CA7" s="24">
        <v>37.79</v>
      </c>
      <c r="CB7" s="24" t="s">
        <v>102</v>
      </c>
      <c r="CC7" s="24" t="s">
        <v>102</v>
      </c>
      <c r="CD7" s="24">
        <v>303.26</v>
      </c>
      <c r="CE7" s="24">
        <v>288.47000000000003</v>
      </c>
      <c r="CF7" s="24">
        <v>189.2</v>
      </c>
      <c r="CG7" s="24" t="s">
        <v>102</v>
      </c>
      <c r="CH7" s="24" t="s">
        <v>102</v>
      </c>
      <c r="CI7" s="24">
        <v>317.06</v>
      </c>
      <c r="CJ7" s="24">
        <v>233.96</v>
      </c>
      <c r="CK7" s="24">
        <v>260.88</v>
      </c>
      <c r="CL7" s="24">
        <v>497.52</v>
      </c>
      <c r="CM7" s="24" t="s">
        <v>102</v>
      </c>
      <c r="CN7" s="24" t="s">
        <v>102</v>
      </c>
      <c r="CO7" s="24" t="s">
        <v>102</v>
      </c>
      <c r="CP7" s="24" t="s">
        <v>102</v>
      </c>
      <c r="CQ7" s="24" t="s">
        <v>102</v>
      </c>
      <c r="CR7" s="24" t="s">
        <v>102</v>
      </c>
      <c r="CS7" s="24" t="s">
        <v>102</v>
      </c>
      <c r="CT7" s="24">
        <v>46.62</v>
      </c>
      <c r="CU7" s="24">
        <v>55.32</v>
      </c>
      <c r="CV7" s="24">
        <v>63.33</v>
      </c>
      <c r="CW7" s="24">
        <v>46.97</v>
      </c>
      <c r="CX7" s="24" t="s">
        <v>102</v>
      </c>
      <c r="CY7" s="24" t="s">
        <v>102</v>
      </c>
      <c r="CZ7" s="24">
        <v>79.31</v>
      </c>
      <c r="DA7" s="24">
        <v>77.78</v>
      </c>
      <c r="DB7" s="24">
        <v>77.78</v>
      </c>
      <c r="DC7" s="24" t="s">
        <v>102</v>
      </c>
      <c r="DD7" s="24" t="s">
        <v>102</v>
      </c>
      <c r="DE7" s="24">
        <v>87.53</v>
      </c>
      <c r="DF7" s="24">
        <v>83.94</v>
      </c>
      <c r="DG7" s="24">
        <v>82.35</v>
      </c>
      <c r="DH7" s="24">
        <v>90.42</v>
      </c>
      <c r="DI7" s="24" t="s">
        <v>102</v>
      </c>
      <c r="DJ7" s="24" t="s">
        <v>102</v>
      </c>
      <c r="DK7" s="24">
        <v>3.72</v>
      </c>
      <c r="DL7" s="24">
        <v>7.43</v>
      </c>
      <c r="DM7" s="24">
        <v>11.12</v>
      </c>
      <c r="DN7" s="24" t="s">
        <v>102</v>
      </c>
      <c r="DO7" s="24" t="s">
        <v>102</v>
      </c>
      <c r="DP7" s="24">
        <v>21.84</v>
      </c>
      <c r="DQ7" s="24">
        <v>24.73</v>
      </c>
      <c r="DR7" s="24">
        <v>18.46</v>
      </c>
      <c r="DS7" s="24">
        <v>31.92</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新発田市</cp:lastModifiedBy>
  <cp:lastPrinted>2023-01-17T08:15:36Z</cp:lastPrinted>
  <dcterms:created xsi:type="dcterms:W3CDTF">2022-12-01T01:39:42Z</dcterms:created>
  <dcterms:modified xsi:type="dcterms:W3CDTF">2023-01-19T05:19:32Z</dcterms:modified>
  <cp:category/>
</cp:coreProperties>
</file>