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003288\Desktop\"/>
    </mc:Choice>
  </mc:AlternateContent>
  <xr:revisionPtr revIDLastSave="0" documentId="8_{3FB21FDB-CCE2-4864-AA84-AE5AFC5B7216}" xr6:coauthVersionLast="47" xr6:coauthVersionMax="47" xr10:uidLastSave="{00000000-0000-0000-0000-000000000000}"/>
  <workbookProtection workbookAlgorithmName="SHA-512" workbookHashValue="V0hkVfhC2/B48i/cNAYZTVkLnAzm6dUrvWZWQ6ZWsEWyT5Mub7/5T9turAU1NRDDedMYC8V3cJkasMinCTJrJw==" workbookSaltValue="zCkQmd+eAGYOwqCb5Oqpcg==" workbookSpinCount="100000" lockStructure="1"/>
  <bookViews>
    <workbookView xWindow="-108" yWindow="-108" windowWidth="23256" windowHeight="12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E85" i="4"/>
  <c r="BB10" i="4"/>
  <c r="AT10" i="4"/>
  <c r="P10" i="4"/>
  <c r="I10" i="4"/>
  <c r="AT8" i="4"/>
  <c r="AL8" i="4"/>
  <c r="W8" i="4"/>
  <c r="P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<sst xmlns="http://schemas.openxmlformats.org/spreadsheetml/2006/main" count="253" uniqueCount="117">
  <si>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</si>
  <si>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</si>
  <si>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</si>
  <si>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</si>
  <si>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</si>
  <si>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</si>
  <si>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</si>
  <si>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</si>
  <si>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</si>
  <si>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</si>
  <si>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</si>
  <si>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</si>
  <si>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</si>
  <si>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</si>
  <si>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</si>
  <si>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</si>
  <si>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</si>
  <si>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</si>
  <si>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</si>
  <si>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</si>
  <si>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</si>
  <si>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</si>
  <si>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</si>
  <si>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</si>
  <si>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</si>
  <si>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</si>
  <si>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</si>
  <si>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</si>
  <si>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</si>
  <si>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</si>
  <si>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</si>
  <si>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</si>
  <si>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</si>
  <si>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</si>
  <si>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</si>
  <si>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</si>
  <si>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</si>
  <si>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</si>
  <si>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</si>
  <si>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</si>
  <si>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</si>
  <si>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</si>
  <si>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</si>
  <si>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</si>
  <si>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</si>
  <si>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</si>
  <si>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</si>
  <si>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</si>
  <si>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</si>
  <si>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</si>
  <si>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</si>
  <si>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</si>
  <si>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</si>
  <si>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</si>
  <si>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</si>
  <si>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</si>
  <si>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</si>
  <si>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</si>
  <si>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</si>
  <si>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</si>
  <si>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</si>
  <si>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</si>
  <si>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</si>
  <si>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</si>
  <si>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</si>
  <si>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</si>
  <si>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</si>
  <si>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</si>
  <si>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</si>
  <si>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</si>
  <si>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</si>
  <si>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</si>
  <si>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</si>
  <si>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</si>
  <si>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</si>
  <si>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</si>
  <si>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</si>
  <si>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</si>
  <si>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</si>
  <si>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</si>
  <si>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</si>
  <si>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</si>
  <si>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</si>
  <si>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</si>
  <si>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</si>
  <si>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</si>
  <si>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</si>
  <si>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</si>
  <si>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</si>
  <si>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</si>
  <si>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</si>
  <si>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</si>
  <si>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</si>
  <si>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</si>
  <si>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</si>
  <si>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</si>
  <si>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</si>
  <si>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</si>
  <si>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</si>
  <si>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</si>
  <si>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</si>
  <si>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</si>
  <si>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</si>
  <si>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</si>
  <si>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</si>
  <si>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</si>
  <si>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</si>
  <si>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</si>
  <si>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</si>
  <si>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</si>
  <si>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</si>
  <si>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</si>
  <si>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</si>
  <si>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</si>
  <si>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平成24年度に大島地区、令和元年度に米倉地区、令和3年度に荒川地区、令和4年度に内竹地区の処理場をそれぞれ廃止し、公共下水道に接続しました。
　管渠については、米倉地区が昭和61年から工事に着手しており、管渠の法定耐用年数は50年とされているため、令和18年頃に耐用年数を迎えます。現状では管渠の老朽化による大きな問題等は見られないものの、ポンプ類、ブロワ類及び計器類については、耐用年数がそれぞれ15年、20年、10年であり、耐用年数を経過した設備もあることから、適正な管理や早期の修繕により可能な限り延命化を図ることで、設備投資の増加を抑制しています。</t>
    <rPh sb="35" eb="37">
      <t>レイワ</t>
    </rPh>
    <rPh sb="38" eb="40">
      <t>ネンド</t>
    </rPh>
    <rPh sb="41" eb="43">
      <t>ナイダケ</t>
    </rPh>
    <rPh sb="43" eb="45">
      <t>チク</t>
    </rPh>
    <phoneticPr fontId="4"/>
  </si>
  <si>
    <t>　令和元年度から、地方公営企業法を一部適用して公営企業会計をスタートさせました。
　増大する改築需要に対応するため、平成26年度に農業集落排水施設最適整備構想を策定しました。現在、農業集落排水を公共下水道へ接続する工事を順次行っており、費用の縮減を図っています。また、存続する処理場等では、修繕・改築を平準化することで施設の長寿命化を図りながら、経営の安定化を目指しています。
　これらの対応により「経常収支比率」「経費回収率」「汚水処理原価」「施設利用率」の改善及び将来の管渠更新等に向けた資金の確保を目指します。
　人口減少が進んでいることや、使用料が公共下水道事業より低い設定になっている現状も踏まえ、公共下水道・農業集落排水を含めた全体的な使用料体系の在り方を検討していくことが今後の課題となっています。</t>
    <rPh sb="87" eb="89">
      <t>ゲンザイ</t>
    </rPh>
    <rPh sb="90" eb="92">
      <t>ノウギョウ</t>
    </rPh>
    <rPh sb="92" eb="94">
      <t>シュウラク</t>
    </rPh>
    <rPh sb="94" eb="96">
      <t>ハイスイ</t>
    </rPh>
    <rPh sb="97" eb="99">
      <t>コウキョウ</t>
    </rPh>
    <rPh sb="99" eb="102">
      <t>ゲスイドウ</t>
    </rPh>
    <rPh sb="103" eb="105">
      <t>セツゾク</t>
    </rPh>
    <rPh sb="107" eb="109">
      <t>コウジ</t>
    </rPh>
    <rPh sb="110" eb="112">
      <t>ジュンジ</t>
    </rPh>
    <rPh sb="112" eb="113">
      <t>オコナ</t>
    </rPh>
    <rPh sb="118" eb="120">
      <t>ヒヨウ</t>
    </rPh>
    <rPh sb="121" eb="123">
      <t>シュクゲン</t>
    </rPh>
    <rPh sb="124" eb="125">
      <t>ハカ</t>
    </rPh>
    <rPh sb="334" eb="336">
      <t>ケントウ</t>
    </rPh>
    <phoneticPr fontId="4"/>
  </si>
  <si>
    <t>【経常収支比率】農業集落排水施設の公共下水道接続等により総費用が縮減した一方、使用料収入も減となったことで、100%を下回り、類似団体平均より低い値となっています。
【累積欠損金比率】類似団体平均より低いものの累積欠損金が生じている状態です。今後、より厳しい経営が予想されるため、公共下水道接続等によって費用の縮減を目指します。
【流動比率】類似団体平均より若干低い数値となっています。主たる流動負債は企業債償還金であり、この流動負債に比べ現金預金が少ないことによるものです。公共下水道接続等を進め総費用の縮減を図ることで、体質改善を進めていきます。
【経費回収率】類似団体平均を上回っているものの、100%を下回っています。経費削減を図るなど、引き続き改善に取り組みます。
【汚水処理原価】類似団体平均より低い状況ですが、有収水量の減少の影響もあり、前年度より値が上昇しました。
【施設利用率】類似団体より高い値となっています。農業集落排水施設の公共下水道接続を順次行っている段階であり、今後も数値が変動していくことが予想されます。
【水洗化率】全国平均は上回るものの、類似団体平均より低い値です。今後も地域の協力も得ながら、水洗化率の向上を図っていきます。</t>
    <rPh sb="32" eb="34">
      <t>シュクゲン</t>
    </rPh>
    <rPh sb="96" eb="98">
      <t>ヘイキン</t>
    </rPh>
    <rPh sb="155" eb="157">
      <t>シュクゲン</t>
    </rPh>
    <rPh sb="175" eb="177">
      <t>ヘイキン</t>
    </rPh>
    <rPh sb="181" eb="182">
      <t>ヒク</t>
    </rPh>
    <rPh sb="253" eb="255">
      <t>シュクゲン</t>
    </rPh>
    <rPh sb="267" eb="268">
      <t>スス</t>
    </rPh>
    <rPh sb="434" eb="435">
      <t>オコナ</t>
    </rPh>
    <rPh sb="439" eb="441">
      <t>ダンカイ</t>
    </rPh>
    <rPh sb="445" eb="44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</si>
</sst>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1F1-4FB0-9BD0-A0858BE5B4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0.02</c:v>
                </c:pt>
                <c:pt idx="3">
                  <c:v>0.01</c:v>
                </c:pt>
                <c:pt idx="4">
                  <c:v>0.01</c:v>
                </c:pt>
              </c:numCache>
            </c:numRef>
          </c:val>
          <c:smooth val="0"/>
          <c:extLst>
            <c:ext xmlns:c16="http://schemas.microsoft.com/office/drawing/2014/chart" uri="{C3380CC4-5D6E-409C-BE32-E72D297353CC}">
              <c16:uniqueId val="{00000001-51F1-4FB0-9BD0-A0858BE5B4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58.78</c:v>
                </c:pt>
                <c:pt idx="2">
                  <c:v>52.35</c:v>
                </c:pt>
                <c:pt idx="3">
                  <c:v>62.53</c:v>
                </c:pt>
                <c:pt idx="4">
                  <c:v>61.02</c:v>
                </c:pt>
              </c:numCache>
            </c:numRef>
          </c:val>
          <c:extLst>
            <c:ext xmlns:c16="http://schemas.microsoft.com/office/drawing/2014/chart" uri="{C3380CC4-5D6E-409C-BE32-E72D297353CC}">
              <c16:uniqueId val="{00000000-C724-44C8-AE33-493AD1F3C5F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54.06</c:v>
                </c:pt>
                <c:pt idx="2">
                  <c:v>55.26</c:v>
                </c:pt>
                <c:pt idx="3">
                  <c:v>54.54</c:v>
                </c:pt>
                <c:pt idx="4">
                  <c:v>52.9</c:v>
                </c:pt>
              </c:numCache>
            </c:numRef>
          </c:val>
          <c:smooth val="0"/>
          <c:extLst>
            <c:ext xmlns:c16="http://schemas.microsoft.com/office/drawing/2014/chart" uri="{C3380CC4-5D6E-409C-BE32-E72D297353CC}">
              <c16:uniqueId val="{00000001-C724-44C8-AE33-493AD1F3C5F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87.94</c:v>
                </c:pt>
                <c:pt idx="2">
                  <c:v>86.89</c:v>
                </c:pt>
                <c:pt idx="3">
                  <c:v>87.02</c:v>
                </c:pt>
                <c:pt idx="4">
                  <c:v>88.09</c:v>
                </c:pt>
              </c:numCache>
            </c:numRef>
          </c:val>
          <c:extLst>
            <c:ext xmlns:c16="http://schemas.microsoft.com/office/drawing/2014/chart" uri="{C3380CC4-5D6E-409C-BE32-E72D297353CC}">
              <c16:uniqueId val="{00000000-90C2-419D-AE83-49896EA103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90.11</c:v>
                </c:pt>
                <c:pt idx="2">
                  <c:v>90.52</c:v>
                </c:pt>
                <c:pt idx="3">
                  <c:v>90.3</c:v>
                </c:pt>
                <c:pt idx="4">
                  <c:v>90.3</c:v>
                </c:pt>
              </c:numCache>
            </c:numRef>
          </c:val>
          <c:smooth val="0"/>
          <c:extLst>
            <c:ext xmlns:c16="http://schemas.microsoft.com/office/drawing/2014/chart" uri="{C3380CC4-5D6E-409C-BE32-E72D297353CC}">
              <c16:uniqueId val="{00000001-90C2-419D-AE83-49896EA103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95.57</c:v>
                </c:pt>
                <c:pt idx="2">
                  <c:v>100.18</c:v>
                </c:pt>
                <c:pt idx="3">
                  <c:v>95.53</c:v>
                </c:pt>
                <c:pt idx="4">
                  <c:v>97.41</c:v>
                </c:pt>
              </c:numCache>
            </c:numRef>
          </c:val>
          <c:extLst>
            <c:ext xmlns:c16="http://schemas.microsoft.com/office/drawing/2014/chart" uri="{C3380CC4-5D6E-409C-BE32-E72D297353CC}">
              <c16:uniqueId val="{00000000-BFAD-413A-8452-0D6D1EFE930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101.91</c:v>
                </c:pt>
                <c:pt idx="2">
                  <c:v>103.09</c:v>
                </c:pt>
                <c:pt idx="3">
                  <c:v>102.11</c:v>
                </c:pt>
                <c:pt idx="4">
                  <c:v>101.91</c:v>
                </c:pt>
              </c:numCache>
            </c:numRef>
          </c:val>
          <c:smooth val="0"/>
          <c:extLst>
            <c:ext xmlns:c16="http://schemas.microsoft.com/office/drawing/2014/chart" uri="{C3380CC4-5D6E-409C-BE32-E72D297353CC}">
              <c16:uniqueId val="{00000001-BFAD-413A-8452-0D6D1EFE930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3.74</c:v>
                </c:pt>
                <c:pt idx="2">
                  <c:v>7.14</c:v>
                </c:pt>
                <c:pt idx="3">
                  <c:v>10.17</c:v>
                </c:pt>
                <c:pt idx="4">
                  <c:v>13.08</c:v>
                </c:pt>
              </c:numCache>
            </c:numRef>
          </c:val>
          <c:extLst>
            <c:ext xmlns:c16="http://schemas.microsoft.com/office/drawing/2014/chart" uri="{C3380CC4-5D6E-409C-BE32-E72D297353CC}">
              <c16:uniqueId val="{00000000-F76F-4246-A4B4-A12531ACE3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28.19</c:v>
                </c:pt>
                <c:pt idx="2">
                  <c:v>24.8</c:v>
                </c:pt>
                <c:pt idx="3">
                  <c:v>28.12</c:v>
                </c:pt>
                <c:pt idx="4">
                  <c:v>28.79</c:v>
                </c:pt>
              </c:numCache>
            </c:numRef>
          </c:val>
          <c:smooth val="0"/>
          <c:extLst>
            <c:ext xmlns:c16="http://schemas.microsoft.com/office/drawing/2014/chart" uri="{C3380CC4-5D6E-409C-BE32-E72D297353CC}">
              <c16:uniqueId val="{00000001-F76F-4246-A4B4-A12531ACE3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2FF-4598-B138-1546AB0E53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2FF-4598-B138-1546AB0E53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formatCode="#,##0.00;&quot;△&quot;#,##0.00;&quot;-&quot;">
                  <c:v>26.38</c:v>
                </c:pt>
                <c:pt idx="4" formatCode="#,##0.00;&quot;△&quot;#,##0.00;&quot;-&quot;">
                  <c:v>44.77</c:v>
                </c:pt>
              </c:numCache>
            </c:numRef>
          </c:val>
          <c:extLst>
            <c:ext xmlns:c16="http://schemas.microsoft.com/office/drawing/2014/chart" uri="{C3380CC4-5D6E-409C-BE32-E72D297353CC}">
              <c16:uniqueId val="{00000000-A2C6-42EB-AA74-00F0AEF906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127.98</c:v>
                </c:pt>
                <c:pt idx="2">
                  <c:v>101.24</c:v>
                </c:pt>
                <c:pt idx="3">
                  <c:v>124.9</c:v>
                </c:pt>
                <c:pt idx="4">
                  <c:v>124.8</c:v>
                </c:pt>
              </c:numCache>
            </c:numRef>
          </c:val>
          <c:smooth val="0"/>
          <c:extLst>
            <c:ext xmlns:c16="http://schemas.microsoft.com/office/drawing/2014/chart" uri="{C3380CC4-5D6E-409C-BE32-E72D297353CC}">
              <c16:uniqueId val="{00000001-A2C6-42EB-AA74-00F0AEF906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8.7899999999999991</c:v>
                </c:pt>
                <c:pt idx="2">
                  <c:v>13.64</c:v>
                </c:pt>
                <c:pt idx="3">
                  <c:v>36.31</c:v>
                </c:pt>
                <c:pt idx="4">
                  <c:v>31.93</c:v>
                </c:pt>
              </c:numCache>
            </c:numRef>
          </c:val>
          <c:extLst>
            <c:ext xmlns:c16="http://schemas.microsoft.com/office/drawing/2014/chart" uri="{C3380CC4-5D6E-409C-BE32-E72D297353CC}">
              <c16:uniqueId val="{00000000-B032-4CF2-83EA-4ADB7D684D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44.14</c:v>
                </c:pt>
                <c:pt idx="2">
                  <c:v>37.24</c:v>
                </c:pt>
                <c:pt idx="3">
                  <c:v>33.58</c:v>
                </c:pt>
                <c:pt idx="4">
                  <c:v>35.42</c:v>
                </c:pt>
              </c:numCache>
            </c:numRef>
          </c:val>
          <c:smooth val="0"/>
          <c:extLst>
            <c:ext xmlns:c16="http://schemas.microsoft.com/office/drawing/2014/chart" uri="{C3380CC4-5D6E-409C-BE32-E72D297353CC}">
              <c16:uniqueId val="{00000001-B032-4CF2-83EA-4ADB7D684D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1C6-46D7-94F6-8097C9DE9D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654.71</c:v>
                </c:pt>
                <c:pt idx="2">
                  <c:v>783.8</c:v>
                </c:pt>
                <c:pt idx="3">
                  <c:v>778.81</c:v>
                </c:pt>
                <c:pt idx="4">
                  <c:v>718.49</c:v>
                </c:pt>
              </c:numCache>
            </c:numRef>
          </c:val>
          <c:smooth val="0"/>
          <c:extLst>
            <c:ext xmlns:c16="http://schemas.microsoft.com/office/drawing/2014/chart" uri="{C3380CC4-5D6E-409C-BE32-E72D297353CC}">
              <c16:uniqueId val="{00000001-41C6-46D7-94F6-8097C9DE9D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76.739999999999995</c:v>
                </c:pt>
                <c:pt idx="2">
                  <c:v>94.47</c:v>
                </c:pt>
                <c:pt idx="3">
                  <c:v>78.569999999999993</c:v>
                </c:pt>
                <c:pt idx="4">
                  <c:v>72.849999999999994</c:v>
                </c:pt>
              </c:numCache>
            </c:numRef>
          </c:val>
          <c:extLst>
            <c:ext xmlns:c16="http://schemas.microsoft.com/office/drawing/2014/chart" uri="{C3380CC4-5D6E-409C-BE32-E72D297353CC}">
              <c16:uniqueId val="{00000000-1666-41BF-A9B6-ACEEB83DD2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65.37</c:v>
                </c:pt>
                <c:pt idx="2">
                  <c:v>68.11</c:v>
                </c:pt>
                <c:pt idx="3">
                  <c:v>67.23</c:v>
                </c:pt>
                <c:pt idx="4">
                  <c:v>61.82</c:v>
                </c:pt>
              </c:numCache>
            </c:numRef>
          </c:val>
          <c:smooth val="0"/>
          <c:extLst>
            <c:ext xmlns:c16="http://schemas.microsoft.com/office/drawing/2014/chart" uri="{C3380CC4-5D6E-409C-BE32-E72D297353CC}">
              <c16:uniqueId val="{00000001-1666-41BF-A9B6-ACEEB83DD2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163.29</c:v>
                </c:pt>
                <c:pt idx="2">
                  <c:v>132.27000000000001</c:v>
                </c:pt>
                <c:pt idx="3">
                  <c:v>159</c:v>
                </c:pt>
                <c:pt idx="4">
                  <c:v>170.91</c:v>
                </c:pt>
              </c:numCache>
            </c:numRef>
          </c:val>
          <c:extLst>
            <c:ext xmlns:c16="http://schemas.microsoft.com/office/drawing/2014/chart" uri="{C3380CC4-5D6E-409C-BE32-E72D297353CC}">
              <c16:uniqueId val="{00000000-3D91-48E8-95E4-B075344095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228.99</c:v>
                </c:pt>
                <c:pt idx="2">
                  <c:v>222.41</c:v>
                </c:pt>
                <c:pt idx="3">
                  <c:v>228.21</c:v>
                </c:pt>
                <c:pt idx="4">
                  <c:v>246.9</c:v>
                </c:pt>
              </c:numCache>
            </c:numRef>
          </c:val>
          <c:smooth val="0"/>
          <c:extLst>
            <c:ext xmlns:c16="http://schemas.microsoft.com/office/drawing/2014/chart" uri="{C3380CC4-5D6E-409C-BE32-E72D297353CC}">
              <c16:uniqueId val="{00000001-3D91-48E8-95E4-B075344095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0" zoomScaleNormal="8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新潟県　新発田市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94098</v>
      </c>
      <c r="AM8" s="45"/>
      <c r="AN8" s="45"/>
      <c r="AO8" s="45"/>
      <c r="AP8" s="45"/>
      <c r="AQ8" s="45"/>
      <c r="AR8" s="45"/>
      <c r="AS8" s="45"/>
      <c r="AT8" s="46">
        <f>データ!T6</f>
        <v>533.11</v>
      </c>
      <c r="AU8" s="46"/>
      <c r="AV8" s="46"/>
      <c r="AW8" s="46"/>
      <c r="AX8" s="46"/>
      <c r="AY8" s="46"/>
      <c r="AZ8" s="46"/>
      <c r="BA8" s="46"/>
      <c r="BB8" s="46">
        <f>データ!U6</f>
        <v>176.51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64.72</v>
      </c>
      <c r="J10" s="46"/>
      <c r="K10" s="46"/>
      <c r="L10" s="46"/>
      <c r="M10" s="46"/>
      <c r="N10" s="46"/>
      <c r="O10" s="46"/>
      <c r="P10" s="46">
        <f>データ!P6</f>
        <v>7.23</v>
      </c>
      <c r="Q10" s="46"/>
      <c r="R10" s="46"/>
      <c r="S10" s="46"/>
      <c r="T10" s="46"/>
      <c r="U10" s="46"/>
      <c r="V10" s="46"/>
      <c r="W10" s="46">
        <f>データ!Q6</f>
        <v>93.35</v>
      </c>
      <c r="X10" s="46"/>
      <c r="Y10" s="46"/>
      <c r="Z10" s="46"/>
      <c r="AA10" s="46"/>
      <c r="AB10" s="46"/>
      <c r="AC10" s="46"/>
      <c r="AD10" s="45">
        <f>データ!R6</f>
        <v>2530</v>
      </c>
      <c r="AE10" s="45"/>
      <c r="AF10" s="45"/>
      <c r="AG10" s="45"/>
      <c r="AH10" s="45"/>
      <c r="AI10" s="45"/>
      <c r="AJ10" s="45"/>
      <c r="AK10" s="2"/>
      <c r="AL10" s="45">
        <f>データ!V6</f>
        <v>6767</v>
      </c>
      <c r="AM10" s="45"/>
      <c r="AN10" s="45"/>
      <c r="AO10" s="45"/>
      <c r="AP10" s="45"/>
      <c r="AQ10" s="45"/>
      <c r="AR10" s="45"/>
      <c r="AS10" s="45"/>
      <c r="AT10" s="46">
        <f>データ!W6</f>
        <v>4.9000000000000004</v>
      </c>
      <c r="AU10" s="46"/>
      <c r="AV10" s="46"/>
      <c r="AW10" s="46"/>
      <c r="AX10" s="46"/>
      <c r="AY10" s="46"/>
      <c r="AZ10" s="46"/>
      <c r="BA10" s="46"/>
      <c r="BB10" s="46">
        <f>データ!X6</f>
        <v>1381.02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AsC9CDOXwP01tWKvgj/ZARHEEQBonXAQwQBr6waxjnXGCXFTOJzeynuSkEFb2zJgRfrHUh/5tmM1EbXdsScONw==" saltValue="7M4KN0Yca70t5CHxFp0q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152064</v>
      </c>
      <c r="D6" s="19">
        <f t="shared" si="3"/>
        <v>46</v>
      </c>
      <c r="E6" s="19">
        <f t="shared" si="3"/>
        <v>17</v>
      </c>
      <c r="F6" s="19">
        <f t="shared" si="3"/>
        <v>5</v>
      </c>
      <c r="G6" s="19">
        <f t="shared" si="3"/>
        <v>0</v>
      </c>
      <c r="H6" s="19" t="str">
        <f t="shared" si="3"/>
        <v>新潟県　新発田市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64.72</v>
      </c>
      <c r="P6" s="20">
        <f t="shared" si="3"/>
        <v>7.23</v>
      </c>
      <c r="Q6" s="20">
        <f t="shared" si="3"/>
        <v>93.35</v>
      </c>
      <c r="R6" s="20">
        <f t="shared" si="3"/>
        <v>2530</v>
      </c>
      <c r="S6" s="20">
        <f t="shared" si="3"/>
        <v>94098</v>
      </c>
      <c r="T6" s="20">
        <f t="shared" si="3"/>
        <v>533.11</v>
      </c>
      <c r="U6" s="20">
        <f t="shared" si="3"/>
        <v>176.51</v>
      </c>
      <c r="V6" s="20">
        <f t="shared" si="3"/>
        <v>6767</v>
      </c>
      <c r="W6" s="20">
        <f t="shared" si="3"/>
        <v>4.9000000000000004</v>
      </c>
      <c r="X6" s="20">
        <f t="shared" si="3"/>
        <v>1381.02</v>
      </c>
      <c r="Y6" s="21" t="str">
        <f>IF(Y7="",NA(),Y7)</f>
        <v>-</v>
      </c>
      <c r="Z6" s="21">
        <f t="shared" ref="Z6:AH6" si="4">IF(Z7="",NA(),Z7)</f>
        <v>95.57</v>
      </c>
      <c r="AA6" s="21">
        <f t="shared" si="4"/>
        <v>100.18</v>
      </c>
      <c r="AB6" s="21">
        <f t="shared" si="4"/>
        <v>95.53</v>
      </c>
      <c r="AC6" s="21">
        <f t="shared" si="4"/>
        <v>97.41</v>
      </c>
      <c r="AD6" s="21" t="str">
        <f t="shared" si="4"/>
        <v>-</v>
      </c>
      <c r="AE6" s="21">
        <f t="shared" si="4"/>
        <v>101.91</v>
      </c>
      <c r="AF6" s="21">
        <f t="shared" si="4"/>
        <v>103.09</v>
      </c>
      <c r="AG6" s="21">
        <f t="shared" si="4"/>
        <v>102.11</v>
      </c>
      <c r="AH6" s="21">
        <f t="shared" si="4"/>
        <v>101.91</v>
      </c>
      <c r="AI6" s="20" t="str">
        <f>IF(AI7="","",IF(AI7="-","【-】","【"&amp;SUBSTITUTE(TEXT(AI7,"#,##0.00"),"-","△")&amp;"】"))</f>
        <v>【103.61】</v>
      </c>
      <c r="AJ6" s="21" t="str">
        <f>IF(AJ7="",NA(),AJ7)</f>
        <v>-</v>
      </c>
      <c r="AK6" s="20">
        <f t="shared" ref="AK6:AS6" si="5">IF(AK7="",NA(),AK7)</f>
        <v>0</v>
      </c>
      <c r="AL6" s="20">
        <f t="shared" si="5"/>
        <v>0</v>
      </c>
      <c r="AM6" s="21">
        <f t="shared" si="5"/>
        <v>26.38</v>
      </c>
      <c r="AN6" s="21">
        <f t="shared" si="5"/>
        <v>44.77</v>
      </c>
      <c r="AO6" s="21" t="str">
        <f t="shared" si="5"/>
        <v>-</v>
      </c>
      <c r="AP6" s="21">
        <f t="shared" si="5"/>
        <v>127.98</v>
      </c>
      <c r="AQ6" s="21">
        <f t="shared" si="5"/>
        <v>101.24</v>
      </c>
      <c r="AR6" s="21">
        <f t="shared" si="5"/>
        <v>124.9</v>
      </c>
      <c r="AS6" s="21">
        <f t="shared" si="5"/>
        <v>124.8</v>
      </c>
      <c r="AT6" s="20" t="str">
        <f>IF(AT7="","",IF(AT7="-","【-】","【"&amp;SUBSTITUTE(TEXT(AT7,"#,##0.00"),"-","△")&amp;"】"))</f>
        <v>【133.62】</v>
      </c>
      <c r="AU6" s="21" t="str">
        <f>IF(AU7="",NA(),AU7)</f>
        <v>-</v>
      </c>
      <c r="AV6" s="21">
        <f t="shared" ref="AV6:BD6" si="6">IF(AV7="",NA(),AV7)</f>
        <v>8.7899999999999991</v>
      </c>
      <c r="AW6" s="21">
        <f t="shared" si="6"/>
        <v>13.64</v>
      </c>
      <c r="AX6" s="21">
        <f t="shared" si="6"/>
        <v>36.31</v>
      </c>
      <c r="AY6" s="21">
        <f t="shared" si="6"/>
        <v>31.93</v>
      </c>
      <c r="AZ6" s="21" t="str">
        <f t="shared" si="6"/>
        <v>-</v>
      </c>
      <c r="BA6" s="21">
        <f t="shared" si="6"/>
        <v>44.14</v>
      </c>
      <c r="BB6" s="21">
        <f t="shared" si="6"/>
        <v>37.24</v>
      </c>
      <c r="BC6" s="21">
        <f t="shared" si="6"/>
        <v>33.58</v>
      </c>
      <c r="BD6" s="21">
        <f t="shared" si="6"/>
        <v>35.42</v>
      </c>
      <c r="BE6" s="20" t="str">
        <f>IF(BE7="","",IF(BE7="-","【-】","【"&amp;SUBSTITUTE(TEXT(BE7,"#,##0.00"),"-","△")&amp;"】"))</f>
        <v>【36.94】</v>
      </c>
      <c r="BF6" s="21" t="str">
        <f>IF(BF7="",NA(),BF7)</f>
        <v>-</v>
      </c>
      <c r="BG6" s="20">
        <f t="shared" ref="BG6:BO6" si="7">IF(BG7="",NA(),BG7)</f>
        <v>0</v>
      </c>
      <c r="BH6" s="20">
        <f t="shared" si="7"/>
        <v>0</v>
      </c>
      <c r="BI6" s="20">
        <f t="shared" si="7"/>
        <v>0</v>
      </c>
      <c r="BJ6" s="20">
        <f t="shared" si="7"/>
        <v>0</v>
      </c>
      <c r="BK6" s="21" t="str">
        <f t="shared" si="7"/>
        <v>-</v>
      </c>
      <c r="BL6" s="21">
        <f t="shared" si="7"/>
        <v>654.71</v>
      </c>
      <c r="BM6" s="21">
        <f t="shared" si="7"/>
        <v>783.8</v>
      </c>
      <c r="BN6" s="21">
        <f t="shared" si="7"/>
        <v>778.81</v>
      </c>
      <c r="BO6" s="21">
        <f t="shared" si="7"/>
        <v>718.49</v>
      </c>
      <c r="BP6" s="20" t="str">
        <f>IF(BP7="","",IF(BP7="-","【-】","【"&amp;SUBSTITUTE(TEXT(BP7,"#,##0.00"),"-","△")&amp;"】"))</f>
        <v>【809.19】</v>
      </c>
      <c r="BQ6" s="21" t="str">
        <f>IF(BQ7="",NA(),BQ7)</f>
        <v>-</v>
      </c>
      <c r="BR6" s="21">
        <f t="shared" ref="BR6:BZ6" si="8">IF(BR7="",NA(),BR7)</f>
        <v>76.739999999999995</v>
      </c>
      <c r="BS6" s="21">
        <f t="shared" si="8"/>
        <v>94.47</v>
      </c>
      <c r="BT6" s="21">
        <f t="shared" si="8"/>
        <v>78.569999999999993</v>
      </c>
      <c r="BU6" s="21">
        <f t="shared" si="8"/>
        <v>72.849999999999994</v>
      </c>
      <c r="BV6" s="21" t="str">
        <f t="shared" si="8"/>
        <v>-</v>
      </c>
      <c r="BW6" s="21">
        <f t="shared" si="8"/>
        <v>65.37</v>
      </c>
      <c r="BX6" s="21">
        <f t="shared" si="8"/>
        <v>68.11</v>
      </c>
      <c r="BY6" s="21">
        <f t="shared" si="8"/>
        <v>67.23</v>
      </c>
      <c r="BZ6" s="21">
        <f t="shared" si="8"/>
        <v>61.82</v>
      </c>
      <c r="CA6" s="20" t="str">
        <f>IF(CA7="","",IF(CA7="-","【-】","【"&amp;SUBSTITUTE(TEXT(CA7,"#,##0.00"),"-","△")&amp;"】"))</f>
        <v>【57.02】</v>
      </c>
      <c r="CB6" s="21" t="str">
        <f>IF(CB7="",NA(),CB7)</f>
        <v>-</v>
      </c>
      <c r="CC6" s="21">
        <f t="shared" ref="CC6:CK6" si="9">IF(CC7="",NA(),CC7)</f>
        <v>163.29</v>
      </c>
      <c r="CD6" s="21">
        <f t="shared" si="9"/>
        <v>132.27000000000001</v>
      </c>
      <c r="CE6" s="21">
        <f t="shared" si="9"/>
        <v>159</v>
      </c>
      <c r="CF6" s="21">
        <f t="shared" si="9"/>
        <v>170.91</v>
      </c>
      <c r="CG6" s="21" t="str">
        <f t="shared" si="9"/>
        <v>-</v>
      </c>
      <c r="CH6" s="21">
        <f t="shared" si="9"/>
        <v>228.99</v>
      </c>
      <c r="CI6" s="21">
        <f t="shared" si="9"/>
        <v>222.41</v>
      </c>
      <c r="CJ6" s="21">
        <f t="shared" si="9"/>
        <v>228.21</v>
      </c>
      <c r="CK6" s="21">
        <f t="shared" si="9"/>
        <v>246.9</v>
      </c>
      <c r="CL6" s="20" t="str">
        <f>IF(CL7="","",IF(CL7="-","【-】","【"&amp;SUBSTITUTE(TEXT(CL7,"#,##0.00"),"-","△")&amp;"】"))</f>
        <v>【273.68】</v>
      </c>
      <c r="CM6" s="21" t="str">
        <f>IF(CM7="",NA(),CM7)</f>
        <v>-</v>
      </c>
      <c r="CN6" s="21">
        <f t="shared" ref="CN6:CV6" si="10">IF(CN7="",NA(),CN7)</f>
        <v>58.78</v>
      </c>
      <c r="CO6" s="21">
        <f t="shared" si="10"/>
        <v>52.35</v>
      </c>
      <c r="CP6" s="21">
        <f t="shared" si="10"/>
        <v>62.53</v>
      </c>
      <c r="CQ6" s="21">
        <f t="shared" si="10"/>
        <v>61.02</v>
      </c>
      <c r="CR6" s="21" t="str">
        <f t="shared" si="10"/>
        <v>-</v>
      </c>
      <c r="CS6" s="21">
        <f t="shared" si="10"/>
        <v>54.06</v>
      </c>
      <c r="CT6" s="21">
        <f t="shared" si="10"/>
        <v>55.26</v>
      </c>
      <c r="CU6" s="21">
        <f t="shared" si="10"/>
        <v>54.54</v>
      </c>
      <c r="CV6" s="21">
        <f t="shared" si="10"/>
        <v>52.9</v>
      </c>
      <c r="CW6" s="20" t="str">
        <f>IF(CW7="","",IF(CW7="-","【-】","【"&amp;SUBSTITUTE(TEXT(CW7,"#,##0.00"),"-","△")&amp;"】"))</f>
        <v>【52.55】</v>
      </c>
      <c r="CX6" s="21" t="str">
        <f>IF(CX7="",NA(),CX7)</f>
        <v>-</v>
      </c>
      <c r="CY6" s="21">
        <f t="shared" ref="CY6:DG6" si="11">IF(CY7="",NA(),CY7)</f>
        <v>87.94</v>
      </c>
      <c r="CZ6" s="21">
        <f t="shared" si="11"/>
        <v>86.89</v>
      </c>
      <c r="DA6" s="21">
        <f t="shared" si="11"/>
        <v>87.02</v>
      </c>
      <c r="DB6" s="21">
        <f t="shared" si="11"/>
        <v>88.09</v>
      </c>
      <c r="DC6" s="21" t="str">
        <f t="shared" si="11"/>
        <v>-</v>
      </c>
      <c r="DD6" s="21">
        <f t="shared" si="11"/>
        <v>90.11</v>
      </c>
      <c r="DE6" s="21">
        <f t="shared" si="11"/>
        <v>90.52</v>
      </c>
      <c r="DF6" s="21">
        <f t="shared" si="11"/>
        <v>90.3</v>
      </c>
      <c r="DG6" s="21">
        <f t="shared" si="11"/>
        <v>90.3</v>
      </c>
      <c r="DH6" s="20" t="str">
        <f>IF(DH7="","",IF(DH7="-","【-】","【"&amp;SUBSTITUTE(TEXT(DH7,"#,##0.00"),"-","△")&amp;"】"))</f>
        <v>【87.30】</v>
      </c>
      <c r="DI6" s="21" t="str">
        <f>IF(DI7="",NA(),DI7)</f>
        <v>-</v>
      </c>
      <c r="DJ6" s="21">
        <f t="shared" ref="DJ6:DR6" si="12">IF(DJ7="",NA(),DJ7)</f>
        <v>3.74</v>
      </c>
      <c r="DK6" s="21">
        <f t="shared" si="12"/>
        <v>7.14</v>
      </c>
      <c r="DL6" s="21">
        <f t="shared" si="12"/>
        <v>10.17</v>
      </c>
      <c r="DM6" s="21">
        <f t="shared" si="12"/>
        <v>13.08</v>
      </c>
      <c r="DN6" s="21" t="str">
        <f t="shared" si="12"/>
        <v>-</v>
      </c>
      <c r="DO6" s="21">
        <f t="shared" si="12"/>
        <v>28.19</v>
      </c>
      <c r="DP6" s="21">
        <f t="shared" si="12"/>
        <v>24.8</v>
      </c>
      <c r="DQ6" s="21">
        <f t="shared" si="12"/>
        <v>28.12</v>
      </c>
      <c r="DR6" s="21">
        <f t="shared" si="12"/>
        <v>28.79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0.02</v>
      </c>
      <c r="EM6" s="21">
        <f t="shared" si="14"/>
        <v>0.01</v>
      </c>
      <c r="EN6" s="21">
        <f t="shared" si="14"/>
        <v>0.01</v>
      </c>
      <c r="EO6" s="20" t="str">
        <f>IF(EO7="","",IF(EO7="-","【-】","【"&amp;SUBSTITUTE(TEXT(EO7,"#,##0.00"),"-","△")&amp;"】"))</f>
        <v>【0.02】</v>
      </c>
    </row>
    <row r="7" spans="1:148" s="22" customFormat="1" x14ac:dyDescent="0.2">
      <c r="A7" s="14"/>
      <c r="B7" s="23">
        <v>2022</v>
      </c>
      <c r="C7" s="23">
        <v>152064</v>
      </c>
      <c r="D7" s="23">
        <v>46</v>
      </c>
      <c r="E7" s="23">
        <v>17</v>
      </c>
      <c r="F7" s="23">
        <v>5</v>
      </c>
      <c r="G7" s="23">
        <v>0</v>
      </c>
      <c r="H7" s="23" t="s">
        <v>96</v>
      </c>
      <c r="I7" s="23" t="s">
        <v>97</v>
      </c>
      <c r="J7" s="23" t="s">
        <v>98</v>
      </c>
      <c r="K7" s="23" t="s">
        <v>99</v>
      </c>
      <c r="L7" s="23" t="s">
        <v>100</v>
      </c>
      <c r="M7" s="23" t="s">
        <v>101</v>
      </c>
      <c r="N7" s="24" t="s">
        <v>102</v>
      </c>
      <c r="O7" s="24">
        <v>64.72</v>
      </c>
      <c r="P7" s="24">
        <v>7.23</v>
      </c>
      <c r="Q7" s="24">
        <v>93.35</v>
      </c>
      <c r="R7" s="24">
        <v>2530</v>
      </c>
      <c r="S7" s="24">
        <v>94098</v>
      </c>
      <c r="T7" s="24">
        <v>533.11</v>
      </c>
      <c r="U7" s="24">
        <v>176.51</v>
      </c>
      <c r="V7" s="24">
        <v>6767</v>
      </c>
      <c r="W7" s="24">
        <v>4.9000000000000004</v>
      </c>
      <c r="X7" s="24">
        <v>1381.02</v>
      </c>
      <c r="Y7" s="24" t="s">
        <v>102</v>
      </c>
      <c r="Z7" s="24">
        <v>95.57</v>
      </c>
      <c r="AA7" s="24">
        <v>100.18</v>
      </c>
      <c r="AB7" s="24">
        <v>95.53</v>
      </c>
      <c r="AC7" s="24">
        <v>97.41</v>
      </c>
      <c r="AD7" s="24" t="s">
        <v>102</v>
      </c>
      <c r="AE7" s="24">
        <v>101.91</v>
      </c>
      <c r="AF7" s="24">
        <v>103.09</v>
      </c>
      <c r="AG7" s="24">
        <v>102.11</v>
      </c>
      <c r="AH7" s="24">
        <v>101.91</v>
      </c>
      <c r="AI7" s="24">
        <v>103.61</v>
      </c>
      <c r="AJ7" s="24" t="s">
        <v>102</v>
      </c>
      <c r="AK7" s="24">
        <v>0</v>
      </c>
      <c r="AL7" s="24">
        <v>0</v>
      </c>
      <c r="AM7" s="24">
        <v>26.38</v>
      </c>
      <c r="AN7" s="24">
        <v>44.77</v>
      </c>
      <c r="AO7" s="24" t="s">
        <v>102</v>
      </c>
      <c r="AP7" s="24">
        <v>127.98</v>
      </c>
      <c r="AQ7" s="24">
        <v>101.24</v>
      </c>
      <c r="AR7" s="24">
        <v>124.9</v>
      </c>
      <c r="AS7" s="24">
        <v>124.8</v>
      </c>
      <c r="AT7" s="24">
        <v>133.62</v>
      </c>
      <c r="AU7" s="24" t="s">
        <v>102</v>
      </c>
      <c r="AV7" s="24">
        <v>8.7899999999999991</v>
      </c>
      <c r="AW7" s="24">
        <v>13.64</v>
      </c>
      <c r="AX7" s="24">
        <v>36.31</v>
      </c>
      <c r="AY7" s="24">
        <v>31.93</v>
      </c>
      <c r="AZ7" s="24" t="s">
        <v>102</v>
      </c>
      <c r="BA7" s="24">
        <v>44.14</v>
      </c>
      <c r="BB7" s="24">
        <v>37.24</v>
      </c>
      <c r="BC7" s="24">
        <v>33.58</v>
      </c>
      <c r="BD7" s="24">
        <v>35.42</v>
      </c>
      <c r="BE7" s="24">
        <v>36.94</v>
      </c>
      <c r="BF7" s="24" t="s">
        <v>102</v>
      </c>
      <c r="BG7" s="24">
        <v>0</v>
      </c>
      <c r="BH7" s="24">
        <v>0</v>
      </c>
      <c r="BI7" s="24">
        <v>0</v>
      </c>
      <c r="BJ7" s="24">
        <v>0</v>
      </c>
      <c r="BK7" s="24" t="s">
        <v>102</v>
      </c>
      <c r="BL7" s="24">
        <v>654.71</v>
      </c>
      <c r="BM7" s="24">
        <v>783.8</v>
      </c>
      <c r="BN7" s="24">
        <v>778.81</v>
      </c>
      <c r="BO7" s="24">
        <v>718.49</v>
      </c>
      <c r="BP7" s="24">
        <v>809.19</v>
      </c>
      <c r="BQ7" s="24" t="s">
        <v>102</v>
      </c>
      <c r="BR7" s="24">
        <v>76.739999999999995</v>
      </c>
      <c r="BS7" s="24">
        <v>94.47</v>
      </c>
      <c r="BT7" s="24">
        <v>78.569999999999993</v>
      </c>
      <c r="BU7" s="24">
        <v>72.849999999999994</v>
      </c>
      <c r="BV7" s="24" t="s">
        <v>102</v>
      </c>
      <c r="BW7" s="24">
        <v>65.37</v>
      </c>
      <c r="BX7" s="24">
        <v>68.11</v>
      </c>
      <c r="BY7" s="24">
        <v>67.23</v>
      </c>
      <c r="BZ7" s="24">
        <v>61.82</v>
      </c>
      <c r="CA7" s="24">
        <v>57.02</v>
      </c>
      <c r="CB7" s="24" t="s">
        <v>102</v>
      </c>
      <c r="CC7" s="24">
        <v>163.29</v>
      </c>
      <c r="CD7" s="24">
        <v>132.27000000000001</v>
      </c>
      <c r="CE7" s="24">
        <v>159</v>
      </c>
      <c r="CF7" s="24">
        <v>170.91</v>
      </c>
      <c r="CG7" s="24" t="s">
        <v>102</v>
      </c>
      <c r="CH7" s="24">
        <v>228.99</v>
      </c>
      <c r="CI7" s="24">
        <v>222.41</v>
      </c>
      <c r="CJ7" s="24">
        <v>228.21</v>
      </c>
      <c r="CK7" s="24">
        <v>246.9</v>
      </c>
      <c r="CL7" s="24">
        <v>273.68</v>
      </c>
      <c r="CM7" s="24" t="s">
        <v>102</v>
      </c>
      <c r="CN7" s="24">
        <v>58.78</v>
      </c>
      <c r="CO7" s="24">
        <v>52.35</v>
      </c>
      <c r="CP7" s="24">
        <v>62.53</v>
      </c>
      <c r="CQ7" s="24">
        <v>61.02</v>
      </c>
      <c r="CR7" s="24" t="s">
        <v>102</v>
      </c>
      <c r="CS7" s="24">
        <v>54.06</v>
      </c>
      <c r="CT7" s="24">
        <v>55.26</v>
      </c>
      <c r="CU7" s="24">
        <v>54.54</v>
      </c>
      <c r="CV7" s="24">
        <v>52.9</v>
      </c>
      <c r="CW7" s="24">
        <v>52.55</v>
      </c>
      <c r="CX7" s="24" t="s">
        <v>102</v>
      </c>
      <c r="CY7" s="24">
        <v>87.94</v>
      </c>
      <c r="CZ7" s="24">
        <v>86.89</v>
      </c>
      <c r="DA7" s="24">
        <v>87.02</v>
      </c>
      <c r="DB7" s="24">
        <v>88.09</v>
      </c>
      <c r="DC7" s="24" t="s">
        <v>102</v>
      </c>
      <c r="DD7" s="24">
        <v>90.11</v>
      </c>
      <c r="DE7" s="24">
        <v>90.52</v>
      </c>
      <c r="DF7" s="24">
        <v>90.3</v>
      </c>
      <c r="DG7" s="24">
        <v>90.3</v>
      </c>
      <c r="DH7" s="24">
        <v>87.3</v>
      </c>
      <c r="DI7" s="24" t="s">
        <v>102</v>
      </c>
      <c r="DJ7" s="24">
        <v>3.74</v>
      </c>
      <c r="DK7" s="24">
        <v>7.14</v>
      </c>
      <c r="DL7" s="24">
        <v>10.17</v>
      </c>
      <c r="DM7" s="24">
        <v>13.08</v>
      </c>
      <c r="DN7" s="24" t="s">
        <v>102</v>
      </c>
      <c r="DO7" s="24">
        <v>28.19</v>
      </c>
      <c r="DP7" s="24">
        <v>24.8</v>
      </c>
      <c r="DQ7" s="24">
        <v>28.12</v>
      </c>
      <c r="DR7" s="24">
        <v>28.79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0.02</v>
      </c>
      <c r="EM7" s="24">
        <v>0.01</v>
      </c>
      <c r="EN7" s="24">
        <v>0.01</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2024-01-24T08:24:31Z</cp:lastPrinted>
  <dcterms:created xsi:type="dcterms:W3CDTF">2023-12-12T01:01:19Z</dcterms:created>
  <dcterms:modified xsi:type="dcterms:W3CDTF">2024-01-24T08:24:38Z</dcterms:modified>
  <cp:category/>
</cp:coreProperties>
</file>