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3288\Desktop\"/>
    </mc:Choice>
  </mc:AlternateContent>
  <xr:revisionPtr revIDLastSave="0" documentId="13_ncr:1_{0A91DFAB-B3CF-44D3-A8C5-15631055EDDA}" xr6:coauthVersionLast="47" xr6:coauthVersionMax="47" xr10:uidLastSave="{00000000-0000-0000-0000-000000000000}"/>
  <workbookProtection workbookAlgorithmName="SHA-512" workbookHashValue="6xvJ6IeaKkJcw21G8b12sYz3xlJutc+jsQUzLTUlMJe9+LY03eEq38I6/FZLR2n+0JwLn3MzMki8/tTIo+EI/g==" workbookSaltValue="QGYicmslB9hAb1Zw/RWIRQ==" workbookSpinCount="100000" lockStructure="1"/>
  <bookViews>
    <workbookView xWindow="-108" yWindow="-108" windowWidth="23256" windowHeight="12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P10" i="4"/>
  <c r="BB8" i="4"/>
  <c r="AT8" i="4"/>
  <c r="W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<sst xmlns="http://schemas.openxmlformats.org/spreadsheetml/2006/main" count="228" uniqueCount="115">
  <si>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</si>
  <si>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</si>
  <si>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</si>
  <si>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</si>
  <si>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</si>
  <si>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</si>
  <si>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</si>
  <si>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</si>
  <si>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</si>
  <si>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</si>
  <si>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</si>
  <si>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</si>
  <si>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</si>
  <si>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</si>
  <si>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</si>
  <si>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</si>
  <si>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</si>
  <si>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</si>
  <si>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</si>
  <si>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</si>
  <si>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</si>
  <si>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</si>
  <si>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</si>
  <si>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</si>
  <si>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</si>
  <si>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</si>
  <si>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</si>
  <si>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</si>
  <si>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</si>
  <si>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</si>
  <si>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</si>
  <si>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</si>
  <si>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</si>
  <si>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</si>
  <si>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</si>
  <si>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</si>
  <si>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</si>
  <si>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</si>
  <si>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</si>
  <si>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</si>
  <si>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</si>
  <si>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</si>
  <si>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</si>
  <si>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</si>
  <si>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</si>
  <si>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</si>
  <si>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</si>
  <si>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</si>
  <si>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</si>
  <si>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</si>
  <si>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</si>
  <si>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</si>
  <si>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</si>
  <si>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</si>
  <si>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</si>
  <si>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</si>
  <si>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</si>
  <si>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</si>
  <si>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</si>
  <si>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</si>
  <si>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</si>
  <si>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</si>
  <si>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</si>
  <si>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</si>
  <si>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</si>
  <si>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</si>
  <si>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</si>
  <si>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</si>
  <si>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</si>
  <si>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</si>
  <si>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</si>
  <si>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</si>
  <si>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</si>
  <si>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</si>
  <si>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</si>
  <si>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</si>
  <si>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</si>
  <si>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</si>
  <si>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</si>
  <si>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</si>
  <si>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</si>
  <si>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</si>
  <si>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</si>
  <si>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</si>
  <si>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</si>
  <si>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</si>
  <si>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</si>
  <si>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</si>
  <si>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</si>
  <si>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</si>
  <si>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</si>
  <si>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</si>
  <si>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</si>
  <si>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</si>
  <si>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</si>
  <si>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</si>
  <si>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</si>
  <si>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</si>
  <si>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</si>
  <si>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</si>
  <si>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</si>
  <si>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</si>
  <si>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</si>
  <si>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</si>
  <si>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</si>
  <si>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</si>
  <si>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</si>
  <si>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</si>
  <si>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</si>
  <si>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</si>
  <si>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</si>
  <si>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</si>
  <si>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施設・管路等の資産の老朽化度合を示す「①有形固定資産減価償却率」は年々上昇しており、今後も上昇する見込みです。資産の更新を行うための財源確保及び一層の経営改善を進めていく必要があります。
　法定耐用年数を超えた管路延長の割合を示す「②管路経年化率」は、類似団体に比べ高い数値を示しており、老朽管路が多く存在していることが分かります。
　管路更新では、有利な財源を活用し、計画的に工事を進めています。今後も早急かつ計画的な管路更新に取り組むとともに、老朽施設においては、水道施設の統合や更新工事を順次進めていきます。</t>
    <rPh sb="169" eb="171">
      <t>カンロ</t>
    </rPh>
    <rPh sb="171" eb="173">
      <t>コウシン</t>
    </rPh>
    <rPh sb="176" eb="178">
      <t>ユウリ</t>
    </rPh>
    <rPh sb="179" eb="181">
      <t>ザイゲン</t>
    </rPh>
    <rPh sb="182" eb="184">
      <t>カツヨウ</t>
    </rPh>
    <rPh sb="186" eb="188">
      <t>ケイカク</t>
    </rPh>
    <rPh sb="188" eb="189">
      <t>テキ</t>
    </rPh>
    <rPh sb="190" eb="192">
      <t>コウジ</t>
    </rPh>
    <rPh sb="193" eb="194">
      <t>スス</t>
    </rPh>
    <phoneticPr fontId="4"/>
  </si>
  <si>
    <r>
      <t>　「①経常収支比率」は、令和元年6月の料金改定以降改善しており、全国平均、類似団体平均を上回っていますが、</t>
    </r>
    <r>
      <rPr>
        <sz val="11"/>
        <rFont val="ＭＳ ゴシック"/>
        <family val="3"/>
        <charset val="128"/>
      </rPr>
      <t>燃料費高騰に伴う動力費等の経費増加により、前年度に比べ悪化しました。</t>
    </r>
    <r>
      <rPr>
        <sz val="11"/>
        <color theme="1"/>
        <rFont val="ＭＳ ゴシック"/>
        <family val="3"/>
        <charset val="128"/>
      </rPr>
      <t xml:space="preserve">
　「③流動比率」は、低い数値で推移しています。これは平成26年度に行われた会計基準の見直しにより、それまで借入資本金に計上していた企業債を負債に計上したことが要因で、短期支払に対応できるよう改善を図る必要があります。
　「④企業債残高対給水収益比率」は、類似団体等に比べて高い状況にあります。これは平成13年～24年の未普及地域解消を目的とした拡張工事が要因ですが、企業債残高は着実に減少しています。
　「⑤料金回収率」は、100%を上回っており、給水に係る費用が給水収益で賄われています。
　「⑥給水原価」は、人口減少による有収水量の減少、水道施設の老朽化や燃料費高騰により費用が増加しているため、上昇傾向にあります。
　「⑦施設利用率」は、給水人口予測等を踏まえ、施設等の更新時期に合わせて適正な規模への見直し、維持管理費削減といった費用の縮減を行う必要があります。
　「⑧有収率」は、類似団体等に比べ低い値を示しています。老朽管更新工事により改善傾向にありますが、老朽化した管路が多く存在するため、有収率向上に向け今後も計画的に更新を行っていきます。</t>
    </r>
    <rPh sb="55" eb="57">
      <t>コウトウ</t>
    </rPh>
    <rPh sb="58" eb="59">
      <t>トモナ</t>
    </rPh>
    <rPh sb="62" eb="63">
      <t>ヒ</t>
    </rPh>
    <rPh sb="63" eb="64">
      <t>トウ</t>
    </rPh>
    <rPh sb="65" eb="67">
      <t>ケイヒ</t>
    </rPh>
    <rPh sb="67" eb="69">
      <t>ゾウカ</t>
    </rPh>
    <rPh sb="73" eb="76">
      <t>ゼンネンド</t>
    </rPh>
    <rPh sb="77" eb="78">
      <t>クラ</t>
    </rPh>
    <rPh sb="79" eb="81">
      <t>アッカ</t>
    </rPh>
    <rPh sb="264" eb="266">
      <t>ヨウイン</t>
    </rPh>
    <rPh sb="270" eb="272">
      <t>キギョウ</t>
    </rPh>
    <rPh sb="272" eb="273">
      <t>サイ</t>
    </rPh>
    <rPh sb="273" eb="275">
      <t>ザンダカ</t>
    </rPh>
    <rPh sb="276" eb="278">
      <t>チャクジツ</t>
    </rPh>
    <rPh sb="279" eb="281">
      <t>ゲンショウ</t>
    </rPh>
    <rPh sb="304" eb="306">
      <t>ウワマワ</t>
    </rPh>
    <rPh sb="311" eb="313">
      <t>キュウスイ</t>
    </rPh>
    <rPh sb="314" eb="315">
      <t>カカ</t>
    </rPh>
    <rPh sb="316" eb="318">
      <t>ヒヨウ</t>
    </rPh>
    <rPh sb="319" eb="321">
      <t>キュウスイ</t>
    </rPh>
    <rPh sb="321" eb="323">
      <t>シュウエキ</t>
    </rPh>
    <rPh sb="324" eb="325">
      <t>マカナ</t>
    </rPh>
    <rPh sb="368" eb="371">
      <t>ネンリョウヒ</t>
    </rPh>
    <rPh sb="371" eb="373">
      <t>コウトウ</t>
    </rPh>
    <phoneticPr fontId="4"/>
  </si>
  <si>
    <t>　「経常収支比率」や「料金回収率」、「給水原価」の指標値は、全国・類似団体平均値を上回る結果となっています。
　「企業債残高対給水収益比率」、「流動比率」、「管路経年化率」及び「管路更新率」では、給水収益に対して企業債残高が多く、現金等の流動資産が少ないこと、また法定耐用年数を経過した資産の増加が多く、管路更新率が低い状況となっています。
　水道事業は、将来にわたって持続し続けなければならない事業であることから、水道事業の基本計画である水道ビジョンを作成しています。今後もお客様の理解、協力を得ながら、より良い水道事業運営を目指します。</t>
    <rPh sb="41" eb="43">
      <t>ウワマワ</t>
    </rPh>
    <rPh sb="152" eb="15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</si>
</sst>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0.79</c:v>
                </c:pt>
                <c:pt idx="2">
                  <c:v>1.04</c:v>
                </c:pt>
                <c:pt idx="3">
                  <c:v>0.54</c:v>
                </c:pt>
                <c:pt idx="4">
                  <c:v>0.57999999999999996</c:v>
                </c:pt>
              </c:numCache>
            </c:numRef>
          </c:val>
          <c:extLst>
            <c:ext xmlns:c16="http://schemas.microsoft.com/office/drawing/2014/chart" uri="{C3380CC4-5D6E-409C-BE32-E72D297353CC}">
              <c16:uniqueId val="{00000000-C84A-48CB-BA95-CC3D967B1E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84A-48CB-BA95-CC3D967B1E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54.1</c:v>
                </c:pt>
                <c:pt idx="1">
                  <c:v>52.86</c:v>
                </c:pt>
                <c:pt idx="2">
                  <c:v>53.49</c:v>
                </c:pt>
                <c:pt idx="3">
                  <c:v>52.57</c:v>
                </c:pt>
                <c:pt idx="4">
                  <c:v>52.96</c:v>
                </c:pt>
              </c:numCache>
            </c:numRef>
          </c:val>
          <c:extLst>
            <c:ext xmlns:c16="http://schemas.microsoft.com/office/drawing/2014/chart" uri="{C3380CC4-5D6E-409C-BE32-E72D297353CC}">
              <c16:uniqueId val="{00000000-B7E7-4E31-809D-1E12F4C77D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7E7-4E31-809D-1E12F4C77D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85.46</c:v>
                </c:pt>
                <c:pt idx="1">
                  <c:v>85.27</c:v>
                </c:pt>
                <c:pt idx="2">
                  <c:v>85.47</c:v>
                </c:pt>
                <c:pt idx="3">
                  <c:v>86.58</c:v>
                </c:pt>
                <c:pt idx="4">
                  <c:v>85.01</c:v>
                </c:pt>
              </c:numCache>
            </c:numRef>
          </c:val>
          <c:extLst>
            <c:ext xmlns:c16="http://schemas.microsoft.com/office/drawing/2014/chart" uri="{C3380CC4-5D6E-409C-BE32-E72D297353CC}">
              <c16:uniqueId val="{00000000-C775-4C4E-A0F0-FA17ADBF40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775-4C4E-A0F0-FA17ADBF40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103.87</c:v>
                </c:pt>
                <c:pt idx="1">
                  <c:v>109.52</c:v>
                </c:pt>
                <c:pt idx="2">
                  <c:v>110.29</c:v>
                </c:pt>
                <c:pt idx="3">
                  <c:v>111.65</c:v>
                </c:pt>
                <c:pt idx="4">
                  <c:v>109.77</c:v>
                </c:pt>
              </c:numCache>
            </c:numRef>
          </c:val>
          <c:extLst>
            <c:ext xmlns:c16="http://schemas.microsoft.com/office/drawing/2014/chart" uri="{C3380CC4-5D6E-409C-BE32-E72D297353CC}">
              <c16:uniqueId val="{00000000-2BAB-4119-8930-F0EE08ACB5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2BAB-4119-8930-F0EE08ACB5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45.46</c:v>
                </c:pt>
                <c:pt idx="1">
                  <c:v>46.64</c:v>
                </c:pt>
                <c:pt idx="2">
                  <c:v>47.93</c:v>
                </c:pt>
                <c:pt idx="3">
                  <c:v>49.18</c:v>
                </c:pt>
                <c:pt idx="4">
                  <c:v>50.14</c:v>
                </c:pt>
              </c:numCache>
            </c:numRef>
          </c:val>
          <c:extLst>
            <c:ext xmlns:c16="http://schemas.microsoft.com/office/drawing/2014/chart" uri="{C3380CC4-5D6E-409C-BE32-E72D297353CC}">
              <c16:uniqueId val="{00000000-26E5-4FDA-BAC5-23F4FE3A9F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6E5-4FDA-BAC5-23F4FE3A9F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16.45</c:v>
                </c:pt>
                <c:pt idx="1">
                  <c:v>16.559999999999999</c:v>
                </c:pt>
                <c:pt idx="2">
                  <c:v>17.29</c:v>
                </c:pt>
                <c:pt idx="3">
                  <c:v>19.93</c:v>
                </c:pt>
                <c:pt idx="4">
                  <c:v>22.45</c:v>
                </c:pt>
              </c:numCache>
            </c:numRef>
          </c:val>
          <c:extLst>
            <c:ext xmlns:c16="http://schemas.microsoft.com/office/drawing/2014/chart" uri="{C3380CC4-5D6E-409C-BE32-E72D297353CC}">
              <c16:uniqueId val="{00000000-91D2-4EF6-98D3-E0DDEC3231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1D2-4EF6-98D3-E0DDEC3231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0-4E90-A30A-9F8D675305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720-4E90-A30A-9F8D675305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144.54</c:v>
                </c:pt>
                <c:pt idx="1">
                  <c:v>163.57</c:v>
                </c:pt>
                <c:pt idx="2">
                  <c:v>150.05000000000001</c:v>
                </c:pt>
                <c:pt idx="3">
                  <c:v>156.78</c:v>
                </c:pt>
                <c:pt idx="4">
                  <c:v>173.6</c:v>
                </c:pt>
              </c:numCache>
            </c:numRef>
          </c:val>
          <c:extLst>
            <c:ext xmlns:c16="http://schemas.microsoft.com/office/drawing/2014/chart" uri="{C3380CC4-5D6E-409C-BE32-E72D297353CC}">
              <c16:uniqueId val="{00000000-D341-4806-8FE2-7450181839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341-4806-8FE2-7450181839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458.21</c:v>
                </c:pt>
                <c:pt idx="1">
                  <c:v>434.85</c:v>
                </c:pt>
                <c:pt idx="2">
                  <c:v>474.55</c:v>
                </c:pt>
                <c:pt idx="3">
                  <c:v>391.65</c:v>
                </c:pt>
                <c:pt idx="4">
                  <c:v>386.81</c:v>
                </c:pt>
              </c:numCache>
            </c:numRef>
          </c:val>
          <c:extLst>
            <c:ext xmlns:c16="http://schemas.microsoft.com/office/drawing/2014/chart" uri="{C3380CC4-5D6E-409C-BE32-E72D297353CC}">
              <c16:uniqueId val="{00000000-C3E5-4144-8E7E-442F9BFDE6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3E5-4144-8E7E-442F9BFDE6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99.75</c:v>
                </c:pt>
                <c:pt idx="1">
                  <c:v>106.05</c:v>
                </c:pt>
                <c:pt idx="2">
                  <c:v>91.77</c:v>
                </c:pt>
                <c:pt idx="3">
                  <c:v>108.34</c:v>
                </c:pt>
                <c:pt idx="4">
                  <c:v>107.04</c:v>
                </c:pt>
              </c:numCache>
            </c:numRef>
          </c:val>
          <c:extLst>
            <c:ext xmlns:c16="http://schemas.microsoft.com/office/drawing/2014/chart" uri="{C3380CC4-5D6E-409C-BE32-E72D297353CC}">
              <c16:uniqueId val="{00000000-0723-4A06-8C8A-0FCA527F98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723-4A06-8C8A-0FCA527F98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166.55</c:v>
                </c:pt>
                <c:pt idx="1">
                  <c:v>166.43</c:v>
                </c:pt>
                <c:pt idx="2">
                  <c:v>167.34</c:v>
                </c:pt>
                <c:pt idx="3">
                  <c:v>166.68</c:v>
                </c:pt>
                <c:pt idx="4">
                  <c:v>168.93</c:v>
                </c:pt>
              </c:numCache>
            </c:numRef>
          </c:val>
          <c:extLst>
            <c:ext xmlns:c16="http://schemas.microsoft.com/office/drawing/2014/chart" uri="{C3380CC4-5D6E-409C-BE32-E72D297353CC}">
              <c16:uniqueId val="{00000000-60CB-45AC-99E2-A0DC21E672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0CB-45AC-99E2-A0DC21E672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新潟県　新発田市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94098</v>
      </c>
      <c r="AM8" s="45"/>
      <c r="AN8" s="45"/>
      <c r="AO8" s="45"/>
      <c r="AP8" s="45"/>
      <c r="AQ8" s="45"/>
      <c r="AR8" s="45"/>
      <c r="AS8" s="45"/>
      <c r="AT8" s="46">
        <f>データ!$S$6</f>
        <v>533.11</v>
      </c>
      <c r="AU8" s="47"/>
      <c r="AV8" s="47"/>
      <c r="AW8" s="47"/>
      <c r="AX8" s="47"/>
      <c r="AY8" s="47"/>
      <c r="AZ8" s="47"/>
      <c r="BA8" s="47"/>
      <c r="BB8" s="48">
        <f>データ!$T$6</f>
        <v>176.51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64.400000000000006</v>
      </c>
      <c r="J10" s="47"/>
      <c r="K10" s="47"/>
      <c r="L10" s="47"/>
      <c r="M10" s="47"/>
      <c r="N10" s="47"/>
      <c r="O10" s="81"/>
      <c r="P10" s="48">
        <f>データ!$P$6</f>
        <v>99.18</v>
      </c>
      <c r="Q10" s="48"/>
      <c r="R10" s="48"/>
      <c r="S10" s="48"/>
      <c r="T10" s="48"/>
      <c r="U10" s="48"/>
      <c r="V10" s="48"/>
      <c r="W10" s="45">
        <f>データ!$Q$6</f>
        <v>3328</v>
      </c>
      <c r="X10" s="45"/>
      <c r="Y10" s="45"/>
      <c r="Z10" s="45"/>
      <c r="AA10" s="45"/>
      <c r="AB10" s="45"/>
      <c r="AC10" s="45"/>
      <c r="AD10" s="2"/>
      <c r="AE10" s="2"/>
      <c r="AF10" s="2"/>
      <c r="AG10" s="2"/>
      <c r="AH10" s="2"/>
      <c r="AI10" s="2"/>
      <c r="AJ10" s="2"/>
      <c r="AK10" s="2"/>
      <c r="AL10" s="45">
        <f>データ!$U$6</f>
        <v>88719</v>
      </c>
      <c r="AM10" s="45"/>
      <c r="AN10" s="45"/>
      <c r="AO10" s="45"/>
      <c r="AP10" s="45"/>
      <c r="AQ10" s="45"/>
      <c r="AR10" s="45"/>
      <c r="AS10" s="45"/>
      <c r="AT10" s="46">
        <f>データ!$V$6</f>
        <v>192.09</v>
      </c>
      <c r="AU10" s="47"/>
      <c r="AV10" s="47"/>
      <c r="AW10" s="47"/>
      <c r="AX10" s="47"/>
      <c r="AY10" s="47"/>
      <c r="AZ10" s="47"/>
      <c r="BA10" s="47"/>
      <c r="BB10" s="48">
        <f>データ!$W$6</f>
        <v>461.86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gS2/D1hkgbVWHi+oq0w2jpM/eMP6qlQ9+H/imxphusHnHOnlU6kfbwBYme5erDk7B+prauFsdoOn1E678jLJg==" saltValue="lXLCdFPn01HUeWJ5wShJ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152064</v>
      </c>
      <c r="D6" s="20">
        <f t="shared" si="3"/>
        <v>46</v>
      </c>
      <c r="E6" s="20">
        <f t="shared" si="3"/>
        <v>1</v>
      </c>
      <c r="F6" s="20">
        <f t="shared" si="3"/>
        <v>0</v>
      </c>
      <c r="G6" s="20">
        <f t="shared" si="3"/>
        <v>1</v>
      </c>
      <c r="H6" s="20" t="str">
        <f t="shared" si="3"/>
        <v>新潟県　新発田市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64.400000000000006</v>
      </c>
      <c r="P6" s="21">
        <f t="shared" si="3"/>
        <v>99.18</v>
      </c>
      <c r="Q6" s="21">
        <f t="shared" si="3"/>
        <v>3328</v>
      </c>
      <c r="R6" s="21">
        <f t="shared" si="3"/>
        <v>94098</v>
      </c>
      <c r="S6" s="21">
        <f t="shared" si="3"/>
        <v>533.11</v>
      </c>
      <c r="T6" s="21">
        <f t="shared" si="3"/>
        <v>176.51</v>
      </c>
      <c r="U6" s="21">
        <f t="shared" si="3"/>
        <v>88719</v>
      </c>
      <c r="V6" s="21">
        <f t="shared" si="3"/>
        <v>192.09</v>
      </c>
      <c r="W6" s="21">
        <f t="shared" si="3"/>
        <v>461.86</v>
      </c>
      <c r="X6" s="22">
        <f>IF(X7="",NA(),X7)</f>
        <v>103.87</v>
      </c>
      <c r="Y6" s="22">
        <f t="shared" ref="Y6:AG6" si="4">IF(Y7="",NA(),Y7)</f>
        <v>109.52</v>
      </c>
      <c r="Z6" s="22">
        <f t="shared" si="4"/>
        <v>110.29</v>
      </c>
      <c r="AA6" s="22">
        <f t="shared" si="4"/>
        <v>111.65</v>
      </c>
      <c r="AB6" s="22">
        <f t="shared" si="4"/>
        <v>109.77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144.54</v>
      </c>
      <c r="AU6" s="22">
        <f t="shared" ref="AU6:BC6" si="6">IF(AU7="",NA(),AU7)</f>
        <v>163.57</v>
      </c>
      <c r="AV6" s="22">
        <f t="shared" si="6"/>
        <v>150.05000000000001</v>
      </c>
      <c r="AW6" s="22">
        <f t="shared" si="6"/>
        <v>156.78</v>
      </c>
      <c r="AX6" s="22">
        <f t="shared" si="6"/>
        <v>173.6</v>
      </c>
      <c r="AY6" s="22">
        <f t="shared" si="6"/>
        <v>349.83</v>
      </c>
      <c r="AZ6" s="22">
        <f t="shared" si="6"/>
        <v>360.86</v>
      </c>
      <c r="BA6" s="22">
        <f t="shared" si="6"/>
        <v>350.79</v>
      </c>
      <c r="BB6" s="22">
        <f t="shared" si="6"/>
        <v>354.57</v>
      </c>
      <c r="BC6" s="22">
        <f t="shared" si="6"/>
        <v>357.74</v>
      </c>
      <c r="BD6" s="21" t="str">
        <f>IF(BD7="","",IF(BD7="-","【-】","【"&amp;SUBSTITUTE(TEXT(BD7,"#,##0.00"),"-","△")&amp;"】"))</f>
        <v>【252.29】</v>
      </c>
      <c r="BE6" s="22">
        <f>IF(BE7="",NA(),BE7)</f>
        <v>458.21</v>
      </c>
      <c r="BF6" s="22">
        <f t="shared" ref="BF6:BN6" si="7">IF(BF7="",NA(),BF7)</f>
        <v>434.85</v>
      </c>
      <c r="BG6" s="22">
        <f t="shared" si="7"/>
        <v>474.55</v>
      </c>
      <c r="BH6" s="22">
        <f t="shared" si="7"/>
        <v>391.65</v>
      </c>
      <c r="BI6" s="22">
        <f t="shared" si="7"/>
        <v>386.81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99.75</v>
      </c>
      <c r="BQ6" s="22">
        <f t="shared" ref="BQ6:BY6" si="8">IF(BQ7="",NA(),BQ7)</f>
        <v>106.05</v>
      </c>
      <c r="BR6" s="22">
        <f t="shared" si="8"/>
        <v>91.77</v>
      </c>
      <c r="BS6" s="22">
        <f t="shared" si="8"/>
        <v>108.34</v>
      </c>
      <c r="BT6" s="22">
        <f t="shared" si="8"/>
        <v>107.04</v>
      </c>
      <c r="BU6" s="22">
        <f t="shared" si="8"/>
        <v>103.54</v>
      </c>
      <c r="BV6" s="22">
        <f t="shared" si="8"/>
        <v>103.32</v>
      </c>
      <c r="BW6" s="22">
        <f t="shared" si="8"/>
        <v>100.85</v>
      </c>
      <c r="BX6" s="22">
        <f t="shared" si="8"/>
        <v>103.79</v>
      </c>
      <c r="BY6" s="22">
        <f t="shared" si="8"/>
        <v>98.3</v>
      </c>
      <c r="BZ6" s="21" t="str">
        <f>IF(BZ7="","",IF(BZ7="-","【-】","【"&amp;SUBSTITUTE(TEXT(BZ7,"#,##0.00"),"-","△")&amp;"】"))</f>
        <v>【97.47】</v>
      </c>
      <c r="CA6" s="22">
        <f>IF(CA7="",NA(),CA7)</f>
        <v>166.55</v>
      </c>
      <c r="CB6" s="22">
        <f t="shared" ref="CB6:CJ6" si="9">IF(CB7="",NA(),CB7)</f>
        <v>166.43</v>
      </c>
      <c r="CC6" s="22">
        <f t="shared" si="9"/>
        <v>167.34</v>
      </c>
      <c r="CD6" s="22">
        <f t="shared" si="9"/>
        <v>166.68</v>
      </c>
      <c r="CE6" s="22">
        <f t="shared" si="9"/>
        <v>168.93</v>
      </c>
      <c r="CF6" s="22">
        <f t="shared" si="9"/>
        <v>167.46</v>
      </c>
      <c r="CG6" s="22">
        <f t="shared" si="9"/>
        <v>168.56</v>
      </c>
      <c r="CH6" s="22">
        <f t="shared" si="9"/>
        <v>167.1</v>
      </c>
      <c r="CI6" s="22">
        <f t="shared" si="9"/>
        <v>167.86</v>
      </c>
      <c r="CJ6" s="22">
        <f t="shared" si="9"/>
        <v>173.68</v>
      </c>
      <c r="CK6" s="21" t="str">
        <f>IF(CK7="","",IF(CK7="-","【-】","【"&amp;SUBSTITUTE(TEXT(CK7,"#,##0.00"),"-","△")&amp;"】"))</f>
        <v>【174.75】</v>
      </c>
      <c r="CL6" s="22">
        <f>IF(CL7="",NA(),CL7)</f>
        <v>54.1</v>
      </c>
      <c r="CM6" s="22">
        <f t="shared" ref="CM6:CU6" si="10">IF(CM7="",NA(),CM7)</f>
        <v>52.86</v>
      </c>
      <c r="CN6" s="22">
        <f t="shared" si="10"/>
        <v>53.49</v>
      </c>
      <c r="CO6" s="22">
        <f t="shared" si="10"/>
        <v>52.57</v>
      </c>
      <c r="CP6" s="22">
        <f t="shared" si="10"/>
        <v>52.96</v>
      </c>
      <c r="CQ6" s="22">
        <f t="shared" si="10"/>
        <v>59.46</v>
      </c>
      <c r="CR6" s="22">
        <f t="shared" si="10"/>
        <v>59.51</v>
      </c>
      <c r="CS6" s="22">
        <f t="shared" si="10"/>
        <v>59.91</v>
      </c>
      <c r="CT6" s="22">
        <f t="shared" si="10"/>
        <v>59.4</v>
      </c>
      <c r="CU6" s="22">
        <f t="shared" si="10"/>
        <v>59.24</v>
      </c>
      <c r="CV6" s="21" t="str">
        <f>IF(CV7="","",IF(CV7="-","【-】","【"&amp;SUBSTITUTE(TEXT(CV7,"#,##0.00"),"-","△")&amp;"】"))</f>
        <v>【59.97】</v>
      </c>
      <c r="CW6" s="22">
        <f>IF(CW7="",NA(),CW7)</f>
        <v>85.46</v>
      </c>
      <c r="CX6" s="22">
        <f t="shared" ref="CX6:DF6" si="11">IF(CX7="",NA(),CX7)</f>
        <v>85.27</v>
      </c>
      <c r="CY6" s="22">
        <f t="shared" si="11"/>
        <v>85.47</v>
      </c>
      <c r="CZ6" s="22">
        <f t="shared" si="11"/>
        <v>86.58</v>
      </c>
      <c r="DA6" s="22">
        <f t="shared" si="11"/>
        <v>85.01</v>
      </c>
      <c r="DB6" s="22">
        <f t="shared" si="11"/>
        <v>87.41</v>
      </c>
      <c r="DC6" s="22">
        <f t="shared" si="11"/>
        <v>87.08</v>
      </c>
      <c r="DD6" s="22">
        <f t="shared" si="11"/>
        <v>87.26</v>
      </c>
      <c r="DE6" s="22">
        <f t="shared" si="11"/>
        <v>87.57</v>
      </c>
      <c r="DF6" s="22">
        <f t="shared" si="11"/>
        <v>87.26</v>
      </c>
      <c r="DG6" s="21" t="str">
        <f>IF(DG7="","",IF(DG7="-","【-】","【"&amp;SUBSTITUTE(TEXT(DG7,"#,##0.00"),"-","△")&amp;"】"))</f>
        <v>【89.76】</v>
      </c>
      <c r="DH6" s="22">
        <f>IF(DH7="",NA(),DH7)</f>
        <v>45.46</v>
      </c>
      <c r="DI6" s="22">
        <f t="shared" ref="DI6:DQ6" si="12">IF(DI7="",NA(),DI7)</f>
        <v>46.64</v>
      </c>
      <c r="DJ6" s="22">
        <f t="shared" si="12"/>
        <v>47.93</v>
      </c>
      <c r="DK6" s="22">
        <f t="shared" si="12"/>
        <v>49.18</v>
      </c>
      <c r="DL6" s="22">
        <f t="shared" si="12"/>
        <v>50.14</v>
      </c>
      <c r="DM6" s="22">
        <f t="shared" si="12"/>
        <v>47.62</v>
      </c>
      <c r="DN6" s="22">
        <f t="shared" si="12"/>
        <v>48.55</v>
      </c>
      <c r="DO6" s="22">
        <f t="shared" si="12"/>
        <v>49.2</v>
      </c>
      <c r="DP6" s="22">
        <f t="shared" si="12"/>
        <v>50.01</v>
      </c>
      <c r="DQ6" s="22">
        <f t="shared" si="12"/>
        <v>50.99</v>
      </c>
      <c r="DR6" s="21" t="str">
        <f>IF(DR7="","",IF(DR7="-","【-】","【"&amp;SUBSTITUTE(TEXT(DR7,"#,##0.00"),"-","△")&amp;"】"))</f>
        <v>【51.51】</v>
      </c>
      <c r="DS6" s="22">
        <f>IF(DS7="",NA(),DS7)</f>
        <v>16.45</v>
      </c>
      <c r="DT6" s="22">
        <f t="shared" ref="DT6:EB6" si="13">IF(DT7="",NA(),DT7)</f>
        <v>16.559999999999999</v>
      </c>
      <c r="DU6" s="22">
        <f t="shared" si="13"/>
        <v>17.29</v>
      </c>
      <c r="DV6" s="22">
        <f t="shared" si="13"/>
        <v>19.93</v>
      </c>
      <c r="DW6" s="22">
        <f t="shared" si="13"/>
        <v>22.45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0.91</v>
      </c>
      <c r="EE6" s="22">
        <f t="shared" ref="EE6:EM6" si="14">IF(EE7="",NA(),EE7)</f>
        <v>0.79</v>
      </c>
      <c r="EF6" s="22">
        <f t="shared" si="14"/>
        <v>1.04</v>
      </c>
      <c r="EG6" s="22">
        <f t="shared" si="14"/>
        <v>0.54</v>
      </c>
      <c r="EH6" s="22">
        <f t="shared" si="14"/>
        <v>0.57999999999999996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152064</v>
      </c>
      <c r="D7" s="24">
        <v>46</v>
      </c>
      <c r="E7" s="24">
        <v>1</v>
      </c>
      <c r="F7" s="24">
        <v>0</v>
      </c>
      <c r="G7" s="24">
        <v>1</v>
      </c>
      <c r="H7" s="24" t="s">
        <v>93</v>
      </c>
      <c r="I7" s="24" t="s">
        <v>94</v>
      </c>
      <c r="J7" s="24" t="s">
        <v>95</v>
      </c>
      <c r="K7" s="24" t="s">
        <v>96</v>
      </c>
      <c r="L7" s="24" t="s">
        <v>97</v>
      </c>
      <c r="M7" s="24" t="s">
        <v>98</v>
      </c>
      <c r="N7" s="25" t="s">
        <v>99</v>
      </c>
      <c r="O7" s="25">
        <v>64.400000000000006</v>
      </c>
      <c r="P7" s="25">
        <v>99.18</v>
      </c>
      <c r="Q7" s="25">
        <v>3328</v>
      </c>
      <c r="R7" s="25">
        <v>94098</v>
      </c>
      <c r="S7" s="25">
        <v>533.11</v>
      </c>
      <c r="T7" s="25">
        <v>176.51</v>
      </c>
      <c r="U7" s="25">
        <v>88719</v>
      </c>
      <c r="V7" s="25">
        <v>192.09</v>
      </c>
      <c r="W7" s="25">
        <v>461.86</v>
      </c>
      <c r="X7" s="25">
        <v>103.87</v>
      </c>
      <c r="Y7" s="25">
        <v>109.52</v>
      </c>
      <c r="Z7" s="25">
        <v>110.29</v>
      </c>
      <c r="AA7" s="25">
        <v>111.65</v>
      </c>
      <c r="AB7" s="25">
        <v>109.77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144.54</v>
      </c>
      <c r="AU7" s="25">
        <v>163.57</v>
      </c>
      <c r="AV7" s="25">
        <v>150.05000000000001</v>
      </c>
      <c r="AW7" s="25">
        <v>156.78</v>
      </c>
      <c r="AX7" s="25">
        <v>173.6</v>
      </c>
      <c r="AY7" s="25">
        <v>349.83</v>
      </c>
      <c r="AZ7" s="25">
        <v>360.86</v>
      </c>
      <c r="BA7" s="25">
        <v>350.79</v>
      </c>
      <c r="BB7" s="25">
        <v>354.57</v>
      </c>
      <c r="BC7" s="25">
        <v>357.74</v>
      </c>
      <c r="BD7" s="25">
        <v>252.29</v>
      </c>
      <c r="BE7" s="25">
        <v>458.21</v>
      </c>
      <c r="BF7" s="25">
        <v>434.85</v>
      </c>
      <c r="BG7" s="25">
        <v>474.55</v>
      </c>
      <c r="BH7" s="25">
        <v>391.65</v>
      </c>
      <c r="BI7" s="25">
        <v>386.81</v>
      </c>
      <c r="BJ7" s="25">
        <v>314.87</v>
      </c>
      <c r="BK7" s="25">
        <v>309.27999999999997</v>
      </c>
      <c r="BL7" s="25">
        <v>322.92</v>
      </c>
      <c r="BM7" s="25">
        <v>303.45999999999998</v>
      </c>
      <c r="BN7" s="25">
        <v>307.27999999999997</v>
      </c>
      <c r="BO7" s="25">
        <v>268.07</v>
      </c>
      <c r="BP7" s="25">
        <v>99.75</v>
      </c>
      <c r="BQ7" s="25">
        <v>106.05</v>
      </c>
      <c r="BR7" s="25">
        <v>91.77</v>
      </c>
      <c r="BS7" s="25">
        <v>108.34</v>
      </c>
      <c r="BT7" s="25">
        <v>107.04</v>
      </c>
      <c r="BU7" s="25">
        <v>103.54</v>
      </c>
      <c r="BV7" s="25">
        <v>103.32</v>
      </c>
      <c r="BW7" s="25">
        <v>100.85</v>
      </c>
      <c r="BX7" s="25">
        <v>103.79</v>
      </c>
      <c r="BY7" s="25">
        <v>98.3</v>
      </c>
      <c r="BZ7" s="25">
        <v>97.47</v>
      </c>
      <c r="CA7" s="25">
        <v>166.55</v>
      </c>
      <c r="CB7" s="25">
        <v>166.43</v>
      </c>
      <c r="CC7" s="25">
        <v>167.34</v>
      </c>
      <c r="CD7" s="25">
        <v>166.68</v>
      </c>
      <c r="CE7" s="25">
        <v>168.93</v>
      </c>
      <c r="CF7" s="25">
        <v>167.46</v>
      </c>
      <c r="CG7" s="25">
        <v>168.56</v>
      </c>
      <c r="CH7" s="25">
        <v>167.1</v>
      </c>
      <c r="CI7" s="25">
        <v>167.86</v>
      </c>
      <c r="CJ7" s="25">
        <v>173.68</v>
      </c>
      <c r="CK7" s="25">
        <v>174.75</v>
      </c>
      <c r="CL7" s="25">
        <v>54.1</v>
      </c>
      <c r="CM7" s="25">
        <v>52.86</v>
      </c>
      <c r="CN7" s="25">
        <v>53.49</v>
      </c>
      <c r="CO7" s="25">
        <v>52.57</v>
      </c>
      <c r="CP7" s="25">
        <v>52.96</v>
      </c>
      <c r="CQ7" s="25">
        <v>59.46</v>
      </c>
      <c r="CR7" s="25">
        <v>59.51</v>
      </c>
      <c r="CS7" s="25">
        <v>59.91</v>
      </c>
      <c r="CT7" s="25">
        <v>59.4</v>
      </c>
      <c r="CU7" s="25">
        <v>59.24</v>
      </c>
      <c r="CV7" s="25">
        <v>59.97</v>
      </c>
      <c r="CW7" s="25">
        <v>85.46</v>
      </c>
      <c r="CX7" s="25">
        <v>85.27</v>
      </c>
      <c r="CY7" s="25">
        <v>85.47</v>
      </c>
      <c r="CZ7" s="25">
        <v>86.58</v>
      </c>
      <c r="DA7" s="25">
        <v>85.01</v>
      </c>
      <c r="DB7" s="25">
        <v>87.41</v>
      </c>
      <c r="DC7" s="25">
        <v>87.08</v>
      </c>
      <c r="DD7" s="25">
        <v>87.26</v>
      </c>
      <c r="DE7" s="25">
        <v>87.57</v>
      </c>
      <c r="DF7" s="25">
        <v>87.26</v>
      </c>
      <c r="DG7" s="25">
        <v>89.76</v>
      </c>
      <c r="DH7" s="25">
        <v>45.46</v>
      </c>
      <c r="DI7" s="25">
        <v>46.64</v>
      </c>
      <c r="DJ7" s="25">
        <v>47.93</v>
      </c>
      <c r="DK7" s="25">
        <v>49.18</v>
      </c>
      <c r="DL7" s="25">
        <v>50.14</v>
      </c>
      <c r="DM7" s="25">
        <v>47.62</v>
      </c>
      <c r="DN7" s="25">
        <v>48.55</v>
      </c>
      <c r="DO7" s="25">
        <v>49.2</v>
      </c>
      <c r="DP7" s="25">
        <v>50.01</v>
      </c>
      <c r="DQ7" s="25">
        <v>50.99</v>
      </c>
      <c r="DR7" s="25">
        <v>51.51</v>
      </c>
      <c r="DS7" s="25">
        <v>16.45</v>
      </c>
      <c r="DT7" s="25">
        <v>16.559999999999999</v>
      </c>
      <c r="DU7" s="25">
        <v>17.29</v>
      </c>
      <c r="DV7" s="25">
        <v>19.93</v>
      </c>
      <c r="DW7" s="25">
        <v>22.45</v>
      </c>
      <c r="DX7" s="25">
        <v>16.27</v>
      </c>
      <c r="DY7" s="25">
        <v>17.11</v>
      </c>
      <c r="DZ7" s="25">
        <v>18.329999999999998</v>
      </c>
      <c r="EA7" s="25">
        <v>20.27</v>
      </c>
      <c r="EB7" s="25">
        <v>21.69</v>
      </c>
      <c r="EC7" s="25">
        <v>23.75</v>
      </c>
      <c r="ED7" s="25">
        <v>0.91</v>
      </c>
      <c r="EE7" s="25">
        <v>0.79</v>
      </c>
      <c r="EF7" s="25">
        <v>1.04</v>
      </c>
      <c r="EG7" s="25">
        <v>0.54</v>
      </c>
      <c r="EH7" s="25">
        <v>0.57999999999999996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2024-01-24T08:27:46Z</cp:lastPrinted>
  <dcterms:created xsi:type="dcterms:W3CDTF">2023-12-05T00:52:31Z</dcterms:created>
  <dcterms:modified xsi:type="dcterms:W3CDTF">2024-01-24T08:27:48Z</dcterms:modified>
  <cp:category/>
</cp:coreProperties>
</file>