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3288\Desktop\"/>
    </mc:Choice>
  </mc:AlternateContent>
  <xr:revisionPtr revIDLastSave="0" documentId="8_{17DB81CA-B654-4893-A52A-8E9B1C83AF35}" xr6:coauthVersionLast="47" xr6:coauthVersionMax="47" xr10:uidLastSave="{00000000-0000-0000-0000-000000000000}"/>
  <workbookProtection workbookAlgorithmName="SHA-512" workbookHashValue="RahgmEZvYTzijQnG9oA5llQCq4SF+EHlRIFLn1udzHYQS2c5vYyq+z3DsLYkSWy99pekPSn7Re70Aig2re9dEw==" workbookSaltValue="BmA/v7kF9klec+SFVFldBA=="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L10" i="4"/>
  <c r="P10" i="4"/>
  <c r="B10" i="4"/>
  <c r="BB8" i="4"/>
  <c r="AT8" i="4"/>
  <c r="W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<sst xmlns="http://schemas.openxmlformats.org/spreadsheetml/2006/main" count="253" uniqueCount="116">
  <si>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</si>
  <si>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</si>
  <si>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</si>
  <si>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</si>
  <si>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</si>
  <si>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</si>
  <si>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</si>
  <si>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</si>
  <si>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</si>
  <si>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</si>
  <si>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</si>
  <si>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</si>
  <si>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</si>
  <si>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</si>
  <si>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</si>
  <si>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</si>
  <si>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</si>
  <si>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</si>
  <si>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</si>
  <si>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</si>
  <si>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</si>
  <si>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</si>
  <si>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</si>
  <si>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</si>
  <si>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</si>
  <si>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</si>
  <si>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</si>
  <si>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</si>
  <si>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</si>
  <si>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</si>
  <si>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</si>
  <si>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</si>
  <si>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</si>
  <si>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</si>
  <si>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</si>
  <si>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</si>
  <si>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</si>
  <si>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</si>
  <si>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</si>
  <si>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</si>
  <si>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</si>
  <si>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</si>
  <si>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</si>
  <si>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</si>
  <si>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</si>
  <si>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</si>
  <si>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</si>
  <si>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</si>
  <si>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</si>
  <si>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</si>
  <si>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</si>
  <si>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</si>
  <si>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</si>
  <si>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</si>
  <si>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</si>
  <si>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</si>
  <si>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</si>
  <si>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</si>
  <si>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</si>
  <si>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</si>
  <si>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</si>
  <si>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</si>
  <si>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</si>
  <si>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</si>
  <si>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</si>
  <si>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</si>
  <si>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</si>
  <si>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</si>
  <si>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</si>
  <si>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</si>
  <si>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</si>
  <si>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</si>
  <si>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</si>
  <si>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</si>
  <si>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</si>
  <si>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</si>
  <si>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</si>
  <si>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</si>
  <si>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</si>
  <si>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</si>
  <si>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</si>
  <si>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</si>
  <si>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</si>
  <si>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</si>
  <si>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</si>
  <si>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</si>
  <si>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</si>
  <si>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</si>
  <si>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</si>
  <si>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</si>
  <si>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</si>
  <si>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</si>
  <si>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</si>
  <si>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</si>
  <si>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</si>
  <si>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</si>
  <si>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</si>
  <si>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</si>
  <si>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</si>
  <si>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</si>
  <si>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</si>
  <si>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</si>
  <si>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</si>
  <si>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</si>
  <si>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</si>
  <si>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</si>
  <si>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</si>
  <si>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</si>
  <si>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</si>
  <si>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</si>
  <si>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</si>
  <si>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</si>
  <si>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</si>
  <si>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【経常収支比率】類似団体平均をやや下回るものの、100%を上回っています。
【累積欠損金比率】累積欠損金が無いため0%となっています。
【流動比率】類似団体平均を若干下回っています。前年度より値が低下しているのは、現金・預金の減、企業債償還額の増が影響しています。
【企業債残高対事業規模比率】現在、下水道の整備を進めている段階であり、その財源を企業債に依存しているため、類似団体平均よりは低いものの、大きな値となっています。
【経費回収率】100%を超えていますが、引き続き費用と収入のバランスを注視していきます。
【汚水処理原価】類似団体平均より低めの状況です。
【施設利用率】前年度比で若干上昇しています。類似団体よりは高い値となっています。
【水洗化率】前年度より上昇していますが、類似団体平均と比較して低い値となっています。当市は、下水道の供用開始が平成2年と遅く、浄化槽設置が進んでいたことなどが原因と考えられます。</t>
    <rPh sb="12" eb="14">
      <t>ヘイキン</t>
    </rPh>
    <rPh sb="81" eb="83">
      <t>ジャッカン</t>
    </rPh>
    <rPh sb="186" eb="188">
      <t>ルイジ</t>
    </rPh>
    <rPh sb="188" eb="190">
      <t>ダンタイ</t>
    </rPh>
    <rPh sb="190" eb="192">
      <t>ヘイキン</t>
    </rPh>
    <rPh sb="195" eb="196">
      <t>ヒク</t>
    </rPh>
    <rPh sb="201" eb="202">
      <t>オオ</t>
    </rPh>
    <rPh sb="204" eb="205">
      <t>アタイ</t>
    </rPh>
    <rPh sb="271" eb="273">
      <t>ヘイキン</t>
    </rPh>
    <rPh sb="296" eb="298">
      <t>ジャッカン</t>
    </rPh>
    <rPh sb="298" eb="300">
      <t>ジョウショウ</t>
    </rPh>
    <rPh sb="331" eb="334">
      <t>ゼンネンド</t>
    </rPh>
    <rPh sb="336" eb="338">
      <t>ジョウショウ</t>
    </rPh>
    <rPh sb="349" eb="351">
      <t>ヘイキン</t>
    </rPh>
    <phoneticPr fontId="4"/>
  </si>
  <si>
    <t>　施設については、月岡浄化センターの更新工事を平成22年度から平成24年度に実施しました。加治川浄化センターについては平成29年にポンプ類の耐用年数（15年）を迎えたことにより機能診断を実施した結果、問題は見られませんでした。
　管渠については、昭和57年から整備を行っており、法定耐用年数は50年とされ現状では管渠の老朽化による大きな問題等は見られないものの、相応の年数を経ていることに留意します。
　今後、施設・管渠ともに、それぞれの更新時期に向けてストックマネジメントによる計画を立て、施設の長寿命化など適切な措置を講じます。</t>
    <phoneticPr fontId="4"/>
  </si>
  <si>
    <t>　令和元年度から、地方公営企業法を一部適用して公営企業会計をスタートさせました。
　全体の傾向として、整備途上であり、人口減少や節水型機器の普及等の影響による減収要素も少なくないため、効率的な運営による費用の削減を行うことが必要と考えています。
　また、接続の指標となる水洗化率については、供用開始が遅かったこともあり、類似団体と比較して低い値となっています。戸別訪問や啓発活動により着実に未接続世帯を解消することで接続率を向上させ、使用料収入を確保していきます。
　財務諸表等から経営状況の把握に努め、引き続きコスト縮減と収入確保の対策等を検討し、経営の改善に取り組んでいきます。</t>
    <rPh sb="234" eb="236">
      <t>ザイム</t>
    </rPh>
    <rPh sb="236" eb="238">
      <t>ショヒョウ</t>
    </rPh>
    <rPh sb="238" eb="239">
      <t>トウ</t>
    </rPh>
    <rPh sb="246" eb="248">
      <t>ハアク</t>
    </rPh>
    <rPh sb="249" eb="2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</si>
</sst>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EC-42C8-AC99-8C80D2080C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0.06</c:v>
                </c:pt>
                <c:pt idx="3">
                  <c:v>0.27</c:v>
                </c:pt>
                <c:pt idx="4">
                  <c:v>0.22</c:v>
                </c:pt>
              </c:numCache>
            </c:numRef>
          </c:val>
          <c:smooth val="0"/>
          <c:extLst>
            <c:ext xmlns:c16="http://schemas.microsoft.com/office/drawing/2014/chart" uri="{C3380CC4-5D6E-409C-BE32-E72D297353CC}">
              <c16:uniqueId val="{00000001-A5EC-42C8-AC99-8C80D2080C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50.66</c:v>
                </c:pt>
                <c:pt idx="2">
                  <c:v>60.04</c:v>
                </c:pt>
                <c:pt idx="3">
                  <c:v>59.56</c:v>
                </c:pt>
                <c:pt idx="4">
                  <c:v>63.79</c:v>
                </c:pt>
              </c:numCache>
            </c:numRef>
          </c:val>
          <c:extLst>
            <c:ext xmlns:c16="http://schemas.microsoft.com/office/drawing/2014/chart" uri="{C3380CC4-5D6E-409C-BE32-E72D297353CC}">
              <c16:uniqueId val="{00000000-624D-4754-A78F-4E5BA8BA9A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45.87</c:v>
                </c:pt>
                <c:pt idx="3">
                  <c:v>44.24</c:v>
                </c:pt>
                <c:pt idx="4">
                  <c:v>45.3</c:v>
                </c:pt>
              </c:numCache>
            </c:numRef>
          </c:val>
          <c:smooth val="0"/>
          <c:extLst>
            <c:ext xmlns:c16="http://schemas.microsoft.com/office/drawing/2014/chart" uri="{C3380CC4-5D6E-409C-BE32-E72D297353CC}">
              <c16:uniqueId val="{00000001-624D-4754-A78F-4E5BA8BA9A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57.73</c:v>
                </c:pt>
                <c:pt idx="2">
                  <c:v>56.05</c:v>
                </c:pt>
                <c:pt idx="3">
                  <c:v>57.8</c:v>
                </c:pt>
                <c:pt idx="4">
                  <c:v>59.96</c:v>
                </c:pt>
              </c:numCache>
            </c:numRef>
          </c:val>
          <c:extLst>
            <c:ext xmlns:c16="http://schemas.microsoft.com/office/drawing/2014/chart" uri="{C3380CC4-5D6E-409C-BE32-E72D297353CC}">
              <c16:uniqueId val="{00000000-AA49-4994-9612-2724B077C6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87.65</c:v>
                </c:pt>
                <c:pt idx="3">
                  <c:v>88.15</c:v>
                </c:pt>
                <c:pt idx="4">
                  <c:v>88.37</c:v>
                </c:pt>
              </c:numCache>
            </c:numRef>
          </c:val>
          <c:smooth val="0"/>
          <c:extLst>
            <c:ext xmlns:c16="http://schemas.microsoft.com/office/drawing/2014/chart" uri="{C3380CC4-5D6E-409C-BE32-E72D297353CC}">
              <c16:uniqueId val="{00000001-AA49-4994-9612-2724B077C6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102.02</c:v>
                </c:pt>
                <c:pt idx="2">
                  <c:v>100.5</c:v>
                </c:pt>
                <c:pt idx="3">
                  <c:v>101.45</c:v>
                </c:pt>
                <c:pt idx="4">
                  <c:v>100.95</c:v>
                </c:pt>
              </c:numCache>
            </c:numRef>
          </c:val>
          <c:extLst>
            <c:ext xmlns:c16="http://schemas.microsoft.com/office/drawing/2014/chart" uri="{C3380CC4-5D6E-409C-BE32-E72D297353CC}">
              <c16:uniqueId val="{00000000-5234-4192-B81D-ECE7B86DBF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102.7</c:v>
                </c:pt>
                <c:pt idx="3">
                  <c:v>104.11</c:v>
                </c:pt>
                <c:pt idx="4">
                  <c:v>101.98</c:v>
                </c:pt>
              </c:numCache>
            </c:numRef>
          </c:val>
          <c:smooth val="0"/>
          <c:extLst>
            <c:ext xmlns:c16="http://schemas.microsoft.com/office/drawing/2014/chart" uri="{C3380CC4-5D6E-409C-BE32-E72D297353CC}">
              <c16:uniqueId val="{00000001-5234-4192-B81D-ECE7B86DBF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3.26</c:v>
                </c:pt>
                <c:pt idx="2">
                  <c:v>6.31</c:v>
                </c:pt>
                <c:pt idx="3">
                  <c:v>9.36</c:v>
                </c:pt>
                <c:pt idx="4">
                  <c:v>12.42</c:v>
                </c:pt>
              </c:numCache>
            </c:numRef>
          </c:val>
          <c:extLst>
            <c:ext xmlns:c16="http://schemas.microsoft.com/office/drawing/2014/chart" uri="{C3380CC4-5D6E-409C-BE32-E72D297353CC}">
              <c16:uniqueId val="{00000000-38AE-4F15-8FF4-67FAF4AB18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29.24</c:v>
                </c:pt>
                <c:pt idx="3">
                  <c:v>31.73</c:v>
                </c:pt>
                <c:pt idx="4">
                  <c:v>32.57</c:v>
                </c:pt>
              </c:numCache>
            </c:numRef>
          </c:val>
          <c:smooth val="0"/>
          <c:extLst>
            <c:ext xmlns:c16="http://schemas.microsoft.com/office/drawing/2014/chart" uri="{C3380CC4-5D6E-409C-BE32-E72D297353CC}">
              <c16:uniqueId val="{00000001-38AE-4F15-8FF4-67FAF4AB18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CB-47E1-8CAA-05E37EBBDC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A8CB-47E1-8CAA-05E37EBBDC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2E-4219-8118-3332319960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48.2</c:v>
                </c:pt>
                <c:pt idx="3">
                  <c:v>46.91</c:v>
                </c:pt>
                <c:pt idx="4">
                  <c:v>52.27</c:v>
                </c:pt>
              </c:numCache>
            </c:numRef>
          </c:val>
          <c:smooth val="0"/>
          <c:extLst>
            <c:ext xmlns:c16="http://schemas.microsoft.com/office/drawing/2014/chart" uri="{C3380CC4-5D6E-409C-BE32-E72D297353CC}">
              <c16:uniqueId val="{00000001-D42E-4219-8118-3332319960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54.16</c:v>
                </c:pt>
                <c:pt idx="2">
                  <c:v>54.98</c:v>
                </c:pt>
                <c:pt idx="3">
                  <c:v>45.74</c:v>
                </c:pt>
                <c:pt idx="4">
                  <c:v>39.99</c:v>
                </c:pt>
              </c:numCache>
            </c:numRef>
          </c:val>
          <c:extLst>
            <c:ext xmlns:c16="http://schemas.microsoft.com/office/drawing/2014/chart" uri="{C3380CC4-5D6E-409C-BE32-E72D297353CC}">
              <c16:uniqueId val="{00000000-31C8-4A5F-AB02-590797C733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46.85</c:v>
                </c:pt>
                <c:pt idx="3">
                  <c:v>44.35</c:v>
                </c:pt>
                <c:pt idx="4">
                  <c:v>41.51</c:v>
                </c:pt>
              </c:numCache>
            </c:numRef>
          </c:val>
          <c:smooth val="0"/>
          <c:extLst>
            <c:ext xmlns:c16="http://schemas.microsoft.com/office/drawing/2014/chart" uri="{C3380CC4-5D6E-409C-BE32-E72D297353CC}">
              <c16:uniqueId val="{00000001-31C8-4A5F-AB02-590797C733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569.95000000000005</c:v>
                </c:pt>
                <c:pt idx="2">
                  <c:v>507.58</c:v>
                </c:pt>
                <c:pt idx="3">
                  <c:v>206.67</c:v>
                </c:pt>
                <c:pt idx="4">
                  <c:v>131.29</c:v>
                </c:pt>
              </c:numCache>
            </c:numRef>
          </c:val>
          <c:extLst>
            <c:ext xmlns:c16="http://schemas.microsoft.com/office/drawing/2014/chart" uri="{C3380CC4-5D6E-409C-BE32-E72D297353CC}">
              <c16:uniqueId val="{00000000-CE84-4687-8B2C-EF19ED7C11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1268.6300000000001</c:v>
                </c:pt>
                <c:pt idx="3">
                  <c:v>1283.69</c:v>
                </c:pt>
                <c:pt idx="4">
                  <c:v>1160.22</c:v>
                </c:pt>
              </c:numCache>
            </c:numRef>
          </c:val>
          <c:smooth val="0"/>
          <c:extLst>
            <c:ext xmlns:c16="http://schemas.microsoft.com/office/drawing/2014/chart" uri="{C3380CC4-5D6E-409C-BE32-E72D297353CC}">
              <c16:uniqueId val="{00000001-CE84-4687-8B2C-EF19ED7C11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109.45</c:v>
                </c:pt>
                <c:pt idx="2">
                  <c:v>102.32</c:v>
                </c:pt>
                <c:pt idx="3">
                  <c:v>107.19</c:v>
                </c:pt>
                <c:pt idx="4">
                  <c:v>104.26</c:v>
                </c:pt>
              </c:numCache>
            </c:numRef>
          </c:val>
          <c:extLst>
            <c:ext xmlns:c16="http://schemas.microsoft.com/office/drawing/2014/chart" uri="{C3380CC4-5D6E-409C-BE32-E72D297353CC}">
              <c16:uniqueId val="{00000000-3CB4-4AD0-A698-84A8DCC40B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82.88</c:v>
                </c:pt>
                <c:pt idx="3">
                  <c:v>82.53</c:v>
                </c:pt>
                <c:pt idx="4">
                  <c:v>81.81</c:v>
                </c:pt>
              </c:numCache>
            </c:numRef>
          </c:val>
          <c:smooth val="0"/>
          <c:extLst>
            <c:ext xmlns:c16="http://schemas.microsoft.com/office/drawing/2014/chart" uri="{C3380CC4-5D6E-409C-BE32-E72D297353CC}">
              <c16:uniqueId val="{00000001-3CB4-4AD0-A698-84A8DCC40B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137.41999999999999</c:v>
                </c:pt>
                <c:pt idx="2">
                  <c:v>154.06</c:v>
                </c:pt>
                <c:pt idx="3">
                  <c:v>147.16999999999999</c:v>
                </c:pt>
                <c:pt idx="4">
                  <c:v>151.28</c:v>
                </c:pt>
              </c:numCache>
            </c:numRef>
          </c:val>
          <c:extLst>
            <c:ext xmlns:c16="http://schemas.microsoft.com/office/drawing/2014/chart" uri="{C3380CC4-5D6E-409C-BE32-E72D297353CC}">
              <c16:uniqueId val="{00000000-FDC4-405D-BEDB-72D13F9475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187.76</c:v>
                </c:pt>
                <c:pt idx="3">
                  <c:v>190.48</c:v>
                </c:pt>
                <c:pt idx="4">
                  <c:v>193.59</c:v>
                </c:pt>
              </c:numCache>
            </c:numRef>
          </c:val>
          <c:smooth val="0"/>
          <c:extLst>
            <c:ext xmlns:c16="http://schemas.microsoft.com/office/drawing/2014/chart" uri="{C3380CC4-5D6E-409C-BE32-E72D297353CC}">
              <c16:uniqueId val="{00000001-FDC4-405D-BEDB-72D13F9475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0" zoomScaleNormal="80" workbookViewId="0">
      <selection activeCell="BF35" sqref="BF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新潟県　新発田市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94098</v>
      </c>
      <c r="AM8" s="45"/>
      <c r="AN8" s="45"/>
      <c r="AO8" s="45"/>
      <c r="AP8" s="45"/>
      <c r="AQ8" s="45"/>
      <c r="AR8" s="45"/>
      <c r="AS8" s="45"/>
      <c r="AT8" s="46">
        <f>データ!T6</f>
        <v>533.11</v>
      </c>
      <c r="AU8" s="46"/>
      <c r="AV8" s="46"/>
      <c r="AW8" s="46"/>
      <c r="AX8" s="46"/>
      <c r="AY8" s="46"/>
      <c r="AZ8" s="46"/>
      <c r="BA8" s="46"/>
      <c r="BB8" s="46">
        <f>データ!U6</f>
        <v>176.51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51.88</v>
      </c>
      <c r="J10" s="46"/>
      <c r="K10" s="46"/>
      <c r="L10" s="46"/>
      <c r="M10" s="46"/>
      <c r="N10" s="46"/>
      <c r="O10" s="46"/>
      <c r="P10" s="46">
        <f>データ!P6</f>
        <v>12.97</v>
      </c>
      <c r="Q10" s="46"/>
      <c r="R10" s="46"/>
      <c r="S10" s="46"/>
      <c r="T10" s="46"/>
      <c r="U10" s="46"/>
      <c r="V10" s="46"/>
      <c r="W10" s="46">
        <f>データ!Q6</f>
        <v>80.2</v>
      </c>
      <c r="X10" s="46"/>
      <c r="Y10" s="46"/>
      <c r="Z10" s="46"/>
      <c r="AA10" s="46"/>
      <c r="AB10" s="46"/>
      <c r="AC10" s="46"/>
      <c r="AD10" s="45">
        <f>データ!R6</f>
        <v>3146</v>
      </c>
      <c r="AE10" s="45"/>
      <c r="AF10" s="45"/>
      <c r="AG10" s="45"/>
      <c r="AH10" s="45"/>
      <c r="AI10" s="45"/>
      <c r="AJ10" s="45"/>
      <c r="AK10" s="2"/>
      <c r="AL10" s="45">
        <f>データ!V6</f>
        <v>12139</v>
      </c>
      <c r="AM10" s="45"/>
      <c r="AN10" s="45"/>
      <c r="AO10" s="45"/>
      <c r="AP10" s="45"/>
      <c r="AQ10" s="45"/>
      <c r="AR10" s="45"/>
      <c r="AS10" s="45"/>
      <c r="AT10" s="46">
        <f>データ!W6</f>
        <v>5.27</v>
      </c>
      <c r="AU10" s="46"/>
      <c r="AV10" s="46"/>
      <c r="AW10" s="46"/>
      <c r="AX10" s="46"/>
      <c r="AY10" s="46"/>
      <c r="AZ10" s="46"/>
      <c r="BA10" s="46"/>
      <c r="BB10" s="46">
        <f>データ!X6</f>
        <v>2303.42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1Z0gsooZOv6j83zlkUAH9kIiaddZ4ewx9ri+xf2xTGcaalBpY9wMq6iEDgiy5m+D8bWTodiDuBtk0TkiYNptw==" saltValue="9KOiUe6BwNh2cGmNzeXv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152064</v>
      </c>
      <c r="D6" s="19">
        <f t="shared" si="3"/>
        <v>46</v>
      </c>
      <c r="E6" s="19">
        <f t="shared" si="3"/>
        <v>17</v>
      </c>
      <c r="F6" s="19">
        <f t="shared" si="3"/>
        <v>4</v>
      </c>
      <c r="G6" s="19">
        <f t="shared" si="3"/>
        <v>0</v>
      </c>
      <c r="H6" s="19" t="str">
        <f t="shared" si="3"/>
        <v>新潟県　新発田市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51.88</v>
      </c>
      <c r="P6" s="20">
        <f t="shared" si="3"/>
        <v>12.97</v>
      </c>
      <c r="Q6" s="20">
        <f t="shared" si="3"/>
        <v>80.2</v>
      </c>
      <c r="R6" s="20">
        <f t="shared" si="3"/>
        <v>3146</v>
      </c>
      <c r="S6" s="20">
        <f t="shared" si="3"/>
        <v>94098</v>
      </c>
      <c r="T6" s="20">
        <f t="shared" si="3"/>
        <v>533.11</v>
      </c>
      <c r="U6" s="20">
        <f t="shared" si="3"/>
        <v>176.51</v>
      </c>
      <c r="V6" s="20">
        <f t="shared" si="3"/>
        <v>12139</v>
      </c>
      <c r="W6" s="20">
        <f t="shared" si="3"/>
        <v>5.27</v>
      </c>
      <c r="X6" s="20">
        <f t="shared" si="3"/>
        <v>2303.42</v>
      </c>
      <c r="Y6" s="21" t="str">
        <f>IF(Y7="",NA(),Y7)</f>
        <v>-</v>
      </c>
      <c r="Z6" s="21">
        <f t="shared" ref="Z6:AH6" si="4">IF(Z7="",NA(),Z7)</f>
        <v>102.02</v>
      </c>
      <c r="AA6" s="21">
        <f t="shared" si="4"/>
        <v>100.5</v>
      </c>
      <c r="AB6" s="21">
        <f t="shared" si="4"/>
        <v>101.45</v>
      </c>
      <c r="AC6" s="21">
        <f t="shared" si="4"/>
        <v>100.95</v>
      </c>
      <c r="AD6" s="21" t="str">
        <f t="shared" si="4"/>
        <v>-</v>
      </c>
      <c r="AE6" s="21">
        <f t="shared" si="4"/>
        <v>102.73</v>
      </c>
      <c r="AF6" s="21">
        <f t="shared" si="4"/>
        <v>102.7</v>
      </c>
      <c r="AG6" s="21">
        <f t="shared" si="4"/>
        <v>104.11</v>
      </c>
      <c r="AH6" s="21">
        <f t="shared" si="4"/>
        <v>101.98</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48.2</v>
      </c>
      <c r="AR6" s="21">
        <f t="shared" si="5"/>
        <v>46.91</v>
      </c>
      <c r="AS6" s="21">
        <f t="shared" si="5"/>
        <v>52.27</v>
      </c>
      <c r="AT6" s="20" t="str">
        <f>IF(AT7="","",IF(AT7="-","【-】","【"&amp;SUBSTITUTE(TEXT(AT7,"#,##0.00"),"-","△")&amp;"】"))</f>
        <v>【65.93】</v>
      </c>
      <c r="AU6" s="21" t="str">
        <f>IF(AU7="",NA(),AU7)</f>
        <v>-</v>
      </c>
      <c r="AV6" s="21">
        <f t="shared" ref="AV6:BD6" si="6">IF(AV7="",NA(),AV7)</f>
        <v>54.16</v>
      </c>
      <c r="AW6" s="21">
        <f t="shared" si="6"/>
        <v>54.98</v>
      </c>
      <c r="AX6" s="21">
        <f t="shared" si="6"/>
        <v>45.74</v>
      </c>
      <c r="AY6" s="21">
        <f t="shared" si="6"/>
        <v>39.99</v>
      </c>
      <c r="AZ6" s="21" t="str">
        <f t="shared" si="6"/>
        <v>-</v>
      </c>
      <c r="BA6" s="21">
        <f t="shared" si="6"/>
        <v>47.72</v>
      </c>
      <c r="BB6" s="21">
        <f t="shared" si="6"/>
        <v>46.85</v>
      </c>
      <c r="BC6" s="21">
        <f t="shared" si="6"/>
        <v>44.35</v>
      </c>
      <c r="BD6" s="21">
        <f t="shared" si="6"/>
        <v>41.51</v>
      </c>
      <c r="BE6" s="20" t="str">
        <f>IF(BE7="","",IF(BE7="-","【-】","【"&amp;SUBSTITUTE(TEXT(BE7,"#,##0.00"),"-","△")&amp;"】"))</f>
        <v>【44.25】</v>
      </c>
      <c r="BF6" s="21" t="str">
        <f>IF(BF7="",NA(),BF7)</f>
        <v>-</v>
      </c>
      <c r="BG6" s="21">
        <f t="shared" ref="BG6:BO6" si="7">IF(BG7="",NA(),BG7)</f>
        <v>569.95000000000005</v>
      </c>
      <c r="BH6" s="21">
        <f t="shared" si="7"/>
        <v>507.58</v>
      </c>
      <c r="BI6" s="21">
        <f t="shared" si="7"/>
        <v>206.67</v>
      </c>
      <c r="BJ6" s="21">
        <f t="shared" si="7"/>
        <v>131.29</v>
      </c>
      <c r="BK6" s="21" t="str">
        <f t="shared" si="7"/>
        <v>-</v>
      </c>
      <c r="BL6" s="21">
        <f t="shared" si="7"/>
        <v>1206.79</v>
      </c>
      <c r="BM6" s="21">
        <f t="shared" si="7"/>
        <v>1268.6300000000001</v>
      </c>
      <c r="BN6" s="21">
        <f t="shared" si="7"/>
        <v>1283.69</v>
      </c>
      <c r="BO6" s="21">
        <f t="shared" si="7"/>
        <v>1160.22</v>
      </c>
      <c r="BP6" s="20" t="str">
        <f>IF(BP7="","",IF(BP7="-","【-】","【"&amp;SUBSTITUTE(TEXT(BP7,"#,##0.00"),"-","△")&amp;"】"))</f>
        <v>【1,182.11】</v>
      </c>
      <c r="BQ6" s="21" t="str">
        <f>IF(BQ7="",NA(),BQ7)</f>
        <v>-</v>
      </c>
      <c r="BR6" s="21">
        <f t="shared" ref="BR6:BZ6" si="8">IF(BR7="",NA(),BR7)</f>
        <v>109.45</v>
      </c>
      <c r="BS6" s="21">
        <f t="shared" si="8"/>
        <v>102.32</v>
      </c>
      <c r="BT6" s="21">
        <f t="shared" si="8"/>
        <v>107.19</v>
      </c>
      <c r="BU6" s="21">
        <f t="shared" si="8"/>
        <v>104.26</v>
      </c>
      <c r="BV6" s="21" t="str">
        <f t="shared" si="8"/>
        <v>-</v>
      </c>
      <c r="BW6" s="21">
        <f t="shared" si="8"/>
        <v>71.84</v>
      </c>
      <c r="BX6" s="21">
        <f t="shared" si="8"/>
        <v>82.88</v>
      </c>
      <c r="BY6" s="21">
        <f t="shared" si="8"/>
        <v>82.53</v>
      </c>
      <c r="BZ6" s="21">
        <f t="shared" si="8"/>
        <v>81.81</v>
      </c>
      <c r="CA6" s="20" t="str">
        <f>IF(CA7="","",IF(CA7="-","【-】","【"&amp;SUBSTITUTE(TEXT(CA7,"#,##0.00"),"-","△")&amp;"】"))</f>
        <v>【73.78】</v>
      </c>
      <c r="CB6" s="21" t="str">
        <f>IF(CB7="",NA(),CB7)</f>
        <v>-</v>
      </c>
      <c r="CC6" s="21">
        <f t="shared" ref="CC6:CK6" si="9">IF(CC7="",NA(),CC7)</f>
        <v>137.41999999999999</v>
      </c>
      <c r="CD6" s="21">
        <f t="shared" si="9"/>
        <v>154.06</v>
      </c>
      <c r="CE6" s="21">
        <f t="shared" si="9"/>
        <v>147.16999999999999</v>
      </c>
      <c r="CF6" s="21">
        <f t="shared" si="9"/>
        <v>151.28</v>
      </c>
      <c r="CG6" s="21" t="str">
        <f t="shared" si="9"/>
        <v>-</v>
      </c>
      <c r="CH6" s="21">
        <f t="shared" si="9"/>
        <v>228.47</v>
      </c>
      <c r="CI6" s="21">
        <f t="shared" si="9"/>
        <v>187.76</v>
      </c>
      <c r="CJ6" s="21">
        <f t="shared" si="9"/>
        <v>190.48</v>
      </c>
      <c r="CK6" s="21">
        <f t="shared" si="9"/>
        <v>193.59</v>
      </c>
      <c r="CL6" s="20" t="str">
        <f>IF(CL7="","",IF(CL7="-","【-】","【"&amp;SUBSTITUTE(TEXT(CL7,"#,##0.00"),"-","△")&amp;"】"))</f>
        <v>【220.62】</v>
      </c>
      <c r="CM6" s="21" t="str">
        <f>IF(CM7="",NA(),CM7)</f>
        <v>-</v>
      </c>
      <c r="CN6" s="21">
        <f t="shared" ref="CN6:CV6" si="10">IF(CN7="",NA(),CN7)</f>
        <v>50.66</v>
      </c>
      <c r="CO6" s="21">
        <f t="shared" si="10"/>
        <v>60.04</v>
      </c>
      <c r="CP6" s="21">
        <f t="shared" si="10"/>
        <v>59.56</v>
      </c>
      <c r="CQ6" s="21">
        <f t="shared" si="10"/>
        <v>63.79</v>
      </c>
      <c r="CR6" s="21" t="str">
        <f t="shared" si="10"/>
        <v>-</v>
      </c>
      <c r="CS6" s="21">
        <f t="shared" si="10"/>
        <v>42.47</v>
      </c>
      <c r="CT6" s="21">
        <f t="shared" si="10"/>
        <v>45.87</v>
      </c>
      <c r="CU6" s="21">
        <f t="shared" si="10"/>
        <v>44.24</v>
      </c>
      <c r="CV6" s="21">
        <f t="shared" si="10"/>
        <v>45.3</v>
      </c>
      <c r="CW6" s="20" t="str">
        <f>IF(CW7="","",IF(CW7="-","【-】","【"&amp;SUBSTITUTE(TEXT(CW7,"#,##0.00"),"-","△")&amp;"】"))</f>
        <v>【42.22】</v>
      </c>
      <c r="CX6" s="21" t="str">
        <f>IF(CX7="",NA(),CX7)</f>
        <v>-</v>
      </c>
      <c r="CY6" s="21">
        <f t="shared" ref="CY6:DG6" si="11">IF(CY7="",NA(),CY7)</f>
        <v>57.73</v>
      </c>
      <c r="CZ6" s="21">
        <f t="shared" si="11"/>
        <v>56.05</v>
      </c>
      <c r="DA6" s="21">
        <f t="shared" si="11"/>
        <v>57.8</v>
      </c>
      <c r="DB6" s="21">
        <f t="shared" si="11"/>
        <v>59.96</v>
      </c>
      <c r="DC6" s="21" t="str">
        <f t="shared" si="11"/>
        <v>-</v>
      </c>
      <c r="DD6" s="21">
        <f t="shared" si="11"/>
        <v>83.75</v>
      </c>
      <c r="DE6" s="21">
        <f t="shared" si="11"/>
        <v>87.65</v>
      </c>
      <c r="DF6" s="21">
        <f t="shared" si="11"/>
        <v>88.15</v>
      </c>
      <c r="DG6" s="21">
        <f t="shared" si="11"/>
        <v>88.37</v>
      </c>
      <c r="DH6" s="20" t="str">
        <f>IF(DH7="","",IF(DH7="-","【-】","【"&amp;SUBSTITUTE(TEXT(DH7,"#,##0.00"),"-","△")&amp;"】"))</f>
        <v>【85.67】</v>
      </c>
      <c r="DI6" s="21" t="str">
        <f>IF(DI7="",NA(),DI7)</f>
        <v>-</v>
      </c>
      <c r="DJ6" s="21">
        <f t="shared" ref="DJ6:DR6" si="12">IF(DJ7="",NA(),DJ7)</f>
        <v>3.26</v>
      </c>
      <c r="DK6" s="21">
        <f t="shared" si="12"/>
        <v>6.31</v>
      </c>
      <c r="DL6" s="21">
        <f t="shared" si="12"/>
        <v>9.36</v>
      </c>
      <c r="DM6" s="21">
        <f t="shared" si="12"/>
        <v>12.42</v>
      </c>
      <c r="DN6" s="21" t="str">
        <f t="shared" si="12"/>
        <v>-</v>
      </c>
      <c r="DO6" s="21">
        <f t="shared" si="12"/>
        <v>24.68</v>
      </c>
      <c r="DP6" s="21">
        <f t="shared" si="12"/>
        <v>29.24</v>
      </c>
      <c r="DQ6" s="21">
        <f t="shared" si="12"/>
        <v>31.73</v>
      </c>
      <c r="DR6" s="21">
        <f t="shared" si="12"/>
        <v>32.57</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0">
        <f t="shared" si="13"/>
        <v>0</v>
      </c>
      <c r="EB6" s="20">
        <f t="shared" si="13"/>
        <v>0</v>
      </c>
      <c r="EC6" s="21">
        <f t="shared" si="13"/>
        <v>0.04</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0.06</v>
      </c>
      <c r="EM6" s="21">
        <f t="shared" si="14"/>
        <v>0.27</v>
      </c>
      <c r="EN6" s="21">
        <f t="shared" si="14"/>
        <v>0.22</v>
      </c>
      <c r="EO6" s="20" t="str">
        <f>IF(EO7="","",IF(EO7="-","【-】","【"&amp;SUBSTITUTE(TEXT(EO7,"#,##0.00"),"-","△")&amp;"】"))</f>
        <v>【0.13】</v>
      </c>
    </row>
    <row r="7" spans="1:148" s="22" customFormat="1" x14ac:dyDescent="0.2">
      <c r="A7" s="14"/>
      <c r="B7" s="23">
        <v>2022</v>
      </c>
      <c r="C7" s="23">
        <v>152064</v>
      </c>
      <c r="D7" s="23">
        <v>46</v>
      </c>
      <c r="E7" s="23">
        <v>17</v>
      </c>
      <c r="F7" s="23">
        <v>4</v>
      </c>
      <c r="G7" s="23">
        <v>0</v>
      </c>
      <c r="H7" s="23" t="s">
        <v>95</v>
      </c>
      <c r="I7" s="23" t="s">
        <v>96</v>
      </c>
      <c r="J7" s="23" t="s">
        <v>97</v>
      </c>
      <c r="K7" s="23" t="s">
        <v>98</v>
      </c>
      <c r="L7" s="23" t="s">
        <v>99</v>
      </c>
      <c r="M7" s="23" t="s">
        <v>100</v>
      </c>
      <c r="N7" s="24" t="s">
        <v>101</v>
      </c>
      <c r="O7" s="24">
        <v>51.88</v>
      </c>
      <c r="P7" s="24">
        <v>12.97</v>
      </c>
      <c r="Q7" s="24">
        <v>80.2</v>
      </c>
      <c r="R7" s="24">
        <v>3146</v>
      </c>
      <c r="S7" s="24">
        <v>94098</v>
      </c>
      <c r="T7" s="24">
        <v>533.11</v>
      </c>
      <c r="U7" s="24">
        <v>176.51</v>
      </c>
      <c r="V7" s="24">
        <v>12139</v>
      </c>
      <c r="W7" s="24">
        <v>5.27</v>
      </c>
      <c r="X7" s="24">
        <v>2303.42</v>
      </c>
      <c r="Y7" s="24" t="s">
        <v>101</v>
      </c>
      <c r="Z7" s="24">
        <v>102.02</v>
      </c>
      <c r="AA7" s="24">
        <v>100.5</v>
      </c>
      <c r="AB7" s="24">
        <v>101.45</v>
      </c>
      <c r="AC7" s="24">
        <v>100.95</v>
      </c>
      <c r="AD7" s="24" t="s">
        <v>101</v>
      </c>
      <c r="AE7" s="24">
        <v>102.73</v>
      </c>
      <c r="AF7" s="24">
        <v>102.7</v>
      </c>
      <c r="AG7" s="24">
        <v>104.11</v>
      </c>
      <c r="AH7" s="24">
        <v>101.98</v>
      </c>
      <c r="AI7" s="24">
        <v>104.54</v>
      </c>
      <c r="AJ7" s="24" t="s">
        <v>101</v>
      </c>
      <c r="AK7" s="24">
        <v>0</v>
      </c>
      <c r="AL7" s="24">
        <v>0</v>
      </c>
      <c r="AM7" s="24">
        <v>0</v>
      </c>
      <c r="AN7" s="24">
        <v>0</v>
      </c>
      <c r="AO7" s="24" t="s">
        <v>101</v>
      </c>
      <c r="AP7" s="24">
        <v>94.97</v>
      </c>
      <c r="AQ7" s="24">
        <v>48.2</v>
      </c>
      <c r="AR7" s="24">
        <v>46.91</v>
      </c>
      <c r="AS7" s="24">
        <v>52.27</v>
      </c>
      <c r="AT7" s="24">
        <v>65.930000000000007</v>
      </c>
      <c r="AU7" s="24" t="s">
        <v>101</v>
      </c>
      <c r="AV7" s="24">
        <v>54.16</v>
      </c>
      <c r="AW7" s="24">
        <v>54.98</v>
      </c>
      <c r="AX7" s="24">
        <v>45.74</v>
      </c>
      <c r="AY7" s="24">
        <v>39.99</v>
      </c>
      <c r="AZ7" s="24" t="s">
        <v>101</v>
      </c>
      <c r="BA7" s="24">
        <v>47.72</v>
      </c>
      <c r="BB7" s="24">
        <v>46.85</v>
      </c>
      <c r="BC7" s="24">
        <v>44.35</v>
      </c>
      <c r="BD7" s="24">
        <v>41.51</v>
      </c>
      <c r="BE7" s="24">
        <v>44.25</v>
      </c>
      <c r="BF7" s="24" t="s">
        <v>101</v>
      </c>
      <c r="BG7" s="24">
        <v>569.95000000000005</v>
      </c>
      <c r="BH7" s="24">
        <v>507.58</v>
      </c>
      <c r="BI7" s="24">
        <v>206.67</v>
      </c>
      <c r="BJ7" s="24">
        <v>131.29</v>
      </c>
      <c r="BK7" s="24" t="s">
        <v>101</v>
      </c>
      <c r="BL7" s="24">
        <v>1206.79</v>
      </c>
      <c r="BM7" s="24">
        <v>1268.6300000000001</v>
      </c>
      <c r="BN7" s="24">
        <v>1283.69</v>
      </c>
      <c r="BO7" s="24">
        <v>1160.22</v>
      </c>
      <c r="BP7" s="24">
        <v>1182.1099999999999</v>
      </c>
      <c r="BQ7" s="24" t="s">
        <v>101</v>
      </c>
      <c r="BR7" s="24">
        <v>109.45</v>
      </c>
      <c r="BS7" s="24">
        <v>102.32</v>
      </c>
      <c r="BT7" s="24">
        <v>107.19</v>
      </c>
      <c r="BU7" s="24">
        <v>104.26</v>
      </c>
      <c r="BV7" s="24" t="s">
        <v>101</v>
      </c>
      <c r="BW7" s="24">
        <v>71.84</v>
      </c>
      <c r="BX7" s="24">
        <v>82.88</v>
      </c>
      <c r="BY7" s="24">
        <v>82.53</v>
      </c>
      <c r="BZ7" s="24">
        <v>81.81</v>
      </c>
      <c r="CA7" s="24">
        <v>73.78</v>
      </c>
      <c r="CB7" s="24" t="s">
        <v>101</v>
      </c>
      <c r="CC7" s="24">
        <v>137.41999999999999</v>
      </c>
      <c r="CD7" s="24">
        <v>154.06</v>
      </c>
      <c r="CE7" s="24">
        <v>147.16999999999999</v>
      </c>
      <c r="CF7" s="24">
        <v>151.28</v>
      </c>
      <c r="CG7" s="24" t="s">
        <v>101</v>
      </c>
      <c r="CH7" s="24">
        <v>228.47</v>
      </c>
      <c r="CI7" s="24">
        <v>187.76</v>
      </c>
      <c r="CJ7" s="24">
        <v>190.48</v>
      </c>
      <c r="CK7" s="24">
        <v>193.59</v>
      </c>
      <c r="CL7" s="24">
        <v>220.62</v>
      </c>
      <c r="CM7" s="24" t="s">
        <v>101</v>
      </c>
      <c r="CN7" s="24">
        <v>50.66</v>
      </c>
      <c r="CO7" s="24">
        <v>60.04</v>
      </c>
      <c r="CP7" s="24">
        <v>59.56</v>
      </c>
      <c r="CQ7" s="24">
        <v>63.79</v>
      </c>
      <c r="CR7" s="24" t="s">
        <v>101</v>
      </c>
      <c r="CS7" s="24">
        <v>42.47</v>
      </c>
      <c r="CT7" s="24">
        <v>45.87</v>
      </c>
      <c r="CU7" s="24">
        <v>44.24</v>
      </c>
      <c r="CV7" s="24">
        <v>45.3</v>
      </c>
      <c r="CW7" s="24">
        <v>42.22</v>
      </c>
      <c r="CX7" s="24" t="s">
        <v>101</v>
      </c>
      <c r="CY7" s="24">
        <v>57.73</v>
      </c>
      <c r="CZ7" s="24">
        <v>56.05</v>
      </c>
      <c r="DA7" s="24">
        <v>57.8</v>
      </c>
      <c r="DB7" s="24">
        <v>59.96</v>
      </c>
      <c r="DC7" s="24" t="s">
        <v>101</v>
      </c>
      <c r="DD7" s="24">
        <v>83.75</v>
      </c>
      <c r="DE7" s="24">
        <v>87.65</v>
      </c>
      <c r="DF7" s="24">
        <v>88.15</v>
      </c>
      <c r="DG7" s="24">
        <v>88.37</v>
      </c>
      <c r="DH7" s="24">
        <v>85.67</v>
      </c>
      <c r="DI7" s="24" t="s">
        <v>101</v>
      </c>
      <c r="DJ7" s="24">
        <v>3.26</v>
      </c>
      <c r="DK7" s="24">
        <v>6.31</v>
      </c>
      <c r="DL7" s="24">
        <v>9.36</v>
      </c>
      <c r="DM7" s="24">
        <v>12.42</v>
      </c>
      <c r="DN7" s="24" t="s">
        <v>101</v>
      </c>
      <c r="DO7" s="24">
        <v>24.68</v>
      </c>
      <c r="DP7" s="24">
        <v>29.24</v>
      </c>
      <c r="DQ7" s="24">
        <v>31.73</v>
      </c>
      <c r="DR7" s="24">
        <v>32.57</v>
      </c>
      <c r="DS7" s="24">
        <v>28</v>
      </c>
      <c r="DT7" s="24" t="s">
        <v>101</v>
      </c>
      <c r="DU7" s="24">
        <v>0</v>
      </c>
      <c r="DV7" s="24">
        <v>0</v>
      </c>
      <c r="DW7" s="24">
        <v>0</v>
      </c>
      <c r="DX7" s="24">
        <v>0</v>
      </c>
      <c r="DY7" s="24" t="s">
        <v>101</v>
      </c>
      <c r="DZ7" s="24">
        <v>8.6199999999999992</v>
      </c>
      <c r="EA7" s="24">
        <v>0</v>
      </c>
      <c r="EB7" s="24">
        <v>0</v>
      </c>
      <c r="EC7" s="24">
        <v>0.04</v>
      </c>
      <c r="ED7" s="24">
        <v>0.03</v>
      </c>
      <c r="EE7" s="24" t="s">
        <v>101</v>
      </c>
      <c r="EF7" s="24">
        <v>0</v>
      </c>
      <c r="EG7" s="24">
        <v>0</v>
      </c>
      <c r="EH7" s="24">
        <v>0</v>
      </c>
      <c r="EI7" s="24">
        <v>0</v>
      </c>
      <c r="EJ7" s="24" t="s">
        <v>101</v>
      </c>
      <c r="EK7" s="24">
        <v>0.36</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2024-01-24T08:24:06Z</cp:lastPrinted>
  <dcterms:created xsi:type="dcterms:W3CDTF">2023-12-12T00:55:03Z</dcterms:created>
  <dcterms:modified xsi:type="dcterms:W3CDTF">2024-01-24T08:24:12Z</dcterms:modified>
  <cp:category/>
</cp:coreProperties>
</file>