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hibatasvfl\下水道課\会計管理係\19_通知・調査・報告\02 調査・回答・報告\令和６年度\R70125公営企業に係る経営比較分析表（令和５年度決算）の分析等について\入力後(公開用)\"/>
    </mc:Choice>
  </mc:AlternateContent>
  <xr:revisionPtr revIDLastSave="0" documentId="13_ncr:1_{ED7D31CB-8596-4258-9D77-CC358E2E6C28}" xr6:coauthVersionLast="36" xr6:coauthVersionMax="36" xr10:uidLastSave="{00000000-0000-0000-0000-000000000000}"/>
  <workbookProtection workbookAlgorithmName="SHA-512" workbookHashValue="8bEHDMnwB69MYNIBmgEOAzR79WXkZpih6xGGghla26cuJHTTaUDsTkqBiJMI3eup7x0t/Hd6Fz/OFSQur/QEWQ==" workbookSaltValue="BQbhak5jXqxCiIJQXu5iY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AL10" i="4"/>
  <c r="AD10" i="4"/>
  <c r="B10" i="4"/>
  <c r="AT8" i="4"/>
  <c r="AD8" i="4"/>
  <c r="I8" i="4"/>
  <c r="B8" i="4"/>
</calcChain>
</file>

<file path=xl/sharedStrings.xml><?xml version="1.0" encoding="utf-8"?>
<sst xmlns="http://schemas.openxmlformats.org/spreadsheetml/2006/main" count="236" uniqueCount="114">
  <si>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</si>
  <si>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</si>
  <si>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</si>
  <si>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</si>
  <si>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</si>
  <si>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</si>
  <si>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</si>
  <si>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</si>
  <si>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</si>
  <si>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</si>
  <si>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</si>
  <si>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</si>
  <si>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</si>
  <si>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</si>
  <si>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</si>
  <si>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</si>
  <si>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</si>
  <si>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</si>
  <si>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</si>
  <si>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</si>
  <si>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</si>
  <si>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</si>
  <si>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</si>
  <si>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</si>
  <si>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</si>
  <si>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</si>
  <si>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</si>
  <si>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</si>
  <si>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</si>
  <si>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</si>
  <si>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</si>
  <si>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</si>
  <si>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</si>
  <si>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</si>
  <si>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</si>
  <si>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</si>
  <si>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</si>
  <si>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</si>
  <si>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</si>
  <si>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</si>
  <si>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</si>
  <si>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</si>
  <si>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</si>
  <si>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</si>
  <si>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</si>
  <si>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</si>
  <si>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</si>
  <si>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</si>
  <si>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</si>
  <si>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</si>
  <si>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</si>
  <si>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</si>
  <si>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</si>
  <si>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</si>
  <si>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</si>
  <si>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</si>
  <si>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</si>
  <si>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</si>
  <si>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</si>
  <si>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</si>
  <si>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</si>
  <si>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</si>
  <si>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</si>
  <si>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</si>
  <si>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</si>
  <si>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</si>
  <si>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</si>
  <si>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</si>
  <si>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</si>
  <si>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</si>
  <si>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</si>
  <si>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</si>
  <si>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</si>
  <si>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</si>
  <si>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</si>
  <si>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</si>
  <si>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</si>
  <si>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</si>
  <si>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</si>
  <si>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</si>
  <si>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</si>
  <si>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</si>
  <si>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</si>
  <si>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</si>
  <si>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</si>
  <si>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</si>
  <si>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</si>
  <si>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</si>
  <si>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</si>
  <si>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</si>
  <si>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</si>
  <si>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</si>
  <si>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</si>
  <si>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</si>
  <si>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</si>
  <si>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</si>
  <si>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</si>
  <si>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</si>
  <si>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</si>
  <si>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</si>
  <si>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</si>
  <si>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</si>
  <si>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</si>
  <si>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</si>
  <si>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</si>
  <si>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</si>
  <si>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</si>
  <si>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</si>
  <si>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</si>
  <si>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</si>
  <si>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</si>
  <si>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【経常収支比率】類似団体平均を下回るものの、100%を上回っている状態です。
【累積欠損金比率】累積欠損金が無いため0%となっています。
【流動比率】前年度より値が向上していますが、比率は100%を下回り、類似団体平均より低い値です。値が低いのは、主要な流動負債である企業債償還額の大きさによるものです。
【企業債残高対事業規模比率】現在、下水道の整備を進めている段階で、その財源を企業債に依存しているため、大きな値となっています。
【経費回収率】100%を上回っていますが、引き続き費用と収入のバランスを注視していきます。
【汚水処理原価】類似団体平均より高めの状況です。当市は下水道建設が続いており、減価償却費の増加が今後も見込まれるため、維持管理費の節減に引き続き努めます。
【施設利用率】当市の公共下水道の排水は、新潟県所管の新井郷川浄化センターに流入しているため、値はありません。
【水洗化率】下水道への接続促進に努めたことで前年度より値は向上していますが、類似団体と比較すると依然低い状態です。当市は、下水道の供用開始が平成14年と遅く、浄化槽設置が進んでいたことなどが原因と考えられます。</t>
    <phoneticPr fontId="4"/>
  </si>
  <si>
    <t>　当市の公共下水道は流域関連公共下水道として、排水を全て新潟県所管の新井郷川浄化センターで処理しているため、処理場は所有していません。
　管渠については、平成5年から現在まで継続して整備を行っていますが、現計画における管渠の整備については、当分の間、続く予定です。法定耐用年数は50年とされており、現状では管渠の老朽化による大きな問題等が見られませんが、相応の年数を経ていることに留意していきます。
　令和25年以降に到来する更新時期に向けて、ストックマネジメント計画を立て、施設等の長寿命化を図ります。</t>
    <phoneticPr fontId="4"/>
  </si>
  <si>
    <t>　令和元年度から、地方公営企業法を一部適用して公営企業会計をスタートさせました。
　全体の傾向として、整備途上であることによる企業債残高の増加傾向、人口減少や節水型機器の普及の影響等による減収要因があるため、効率的な運営による費用の削減を引き続き行うことが必須と考えています。
　また、接続の指標となる水洗化率については、供用開始が遅かったこともあり、類似団体と比較して低い値となっています。戸別訪問や啓発活動により着実に未接続世帯を解消することで接続率を向上させ、使用料収入を確保していきます。
　令和6年度に公営企業会計に対応した経営戦略の見直しを実施し、引き続き経営の改善に取り組んでいきます。</t>
    <rPh sb="286" eb="287">
      <t>ヒ</t>
    </rPh>
    <rPh sb="288" eb="289">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</si>
</sst>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04-4DBD-A2EA-DD662430386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0.15</c:v>
                </c:pt>
                <c:pt idx="2">
                  <c:v>0.06</c:v>
                </c:pt>
                <c:pt idx="3">
                  <c:v>0.09</c:v>
                </c:pt>
                <c:pt idx="4">
                  <c:v>0.16</c:v>
                </c:pt>
              </c:numCache>
            </c:numRef>
          </c:val>
          <c:smooth val="0"/>
          <c:extLst>
            <c:ext xmlns:c16="http://schemas.microsoft.com/office/drawing/2014/chart" uri="{C3380CC4-5D6E-409C-BE32-E72D297353CC}">
              <c16:uniqueId val="{00000001-C704-4DBD-A2EA-DD662430386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BA-4CDB-AF2E-F00E681596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61.4</c:v>
                </c:pt>
                <c:pt idx="1">
                  <c:v>61.51</c:v>
                </c:pt>
                <c:pt idx="2">
                  <c:v>51.2</c:v>
                </c:pt>
                <c:pt idx="3">
                  <c:v>57.32</c:v>
                </c:pt>
                <c:pt idx="4">
                  <c:v>51.61</c:v>
                </c:pt>
              </c:numCache>
            </c:numRef>
          </c:val>
          <c:smooth val="0"/>
          <c:extLst>
            <c:ext xmlns:c16="http://schemas.microsoft.com/office/drawing/2014/chart" uri="{C3380CC4-5D6E-409C-BE32-E72D297353CC}">
              <c16:uniqueId val="{00000001-58BA-4CDB-AF2E-F00E681596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56.08</c:v>
                </c:pt>
                <c:pt idx="1">
                  <c:v>59.73</c:v>
                </c:pt>
                <c:pt idx="2">
                  <c:v>60.54</c:v>
                </c:pt>
                <c:pt idx="3">
                  <c:v>63.55</c:v>
                </c:pt>
                <c:pt idx="4">
                  <c:v>65.08</c:v>
                </c:pt>
              </c:numCache>
            </c:numRef>
          </c:val>
          <c:extLst>
            <c:ext xmlns:c16="http://schemas.microsoft.com/office/drawing/2014/chart" uri="{C3380CC4-5D6E-409C-BE32-E72D297353CC}">
              <c16:uniqueId val="{00000000-F1E2-454C-A79C-EBE52EEB158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85.82</c:v>
                </c:pt>
                <c:pt idx="2">
                  <c:v>85.03</c:v>
                </c:pt>
                <c:pt idx="3">
                  <c:v>85.96</c:v>
                </c:pt>
                <c:pt idx="4">
                  <c:v>85.14</c:v>
                </c:pt>
              </c:numCache>
            </c:numRef>
          </c:val>
          <c:smooth val="0"/>
          <c:extLst>
            <c:ext xmlns:c16="http://schemas.microsoft.com/office/drawing/2014/chart" uri="{C3380CC4-5D6E-409C-BE32-E72D297353CC}">
              <c16:uniqueId val="{00000001-F1E2-454C-A79C-EBE52EEB158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99.89</c:v>
                </c:pt>
                <c:pt idx="1">
                  <c:v>99.31</c:v>
                </c:pt>
                <c:pt idx="2">
                  <c:v>101.22</c:v>
                </c:pt>
                <c:pt idx="3">
                  <c:v>101.94</c:v>
                </c:pt>
                <c:pt idx="4">
                  <c:v>100.91</c:v>
                </c:pt>
              </c:numCache>
            </c:numRef>
          </c:val>
          <c:extLst>
            <c:ext xmlns:c16="http://schemas.microsoft.com/office/drawing/2014/chart" uri="{C3380CC4-5D6E-409C-BE32-E72D297353CC}">
              <c16:uniqueId val="{00000000-9E95-4311-8340-1369387FDDC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107.15</c:v>
                </c:pt>
                <c:pt idx="1">
                  <c:v>109.91</c:v>
                </c:pt>
                <c:pt idx="2">
                  <c:v>108.61</c:v>
                </c:pt>
                <c:pt idx="3">
                  <c:v>109.58</c:v>
                </c:pt>
                <c:pt idx="4">
                  <c:v>107.74</c:v>
                </c:pt>
              </c:numCache>
            </c:numRef>
          </c:val>
          <c:smooth val="0"/>
          <c:extLst>
            <c:ext xmlns:c16="http://schemas.microsoft.com/office/drawing/2014/chart" uri="{C3380CC4-5D6E-409C-BE32-E72D297353CC}">
              <c16:uniqueId val="{00000001-9E95-4311-8340-1369387FDDC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2.29</c:v>
                </c:pt>
                <c:pt idx="1">
                  <c:v>4.3499999999999996</c:v>
                </c:pt>
                <c:pt idx="2">
                  <c:v>6.45</c:v>
                </c:pt>
                <c:pt idx="3">
                  <c:v>8.4700000000000006</c:v>
                </c:pt>
                <c:pt idx="4">
                  <c:v>10.64</c:v>
                </c:pt>
              </c:numCache>
            </c:numRef>
          </c:val>
          <c:extLst>
            <c:ext xmlns:c16="http://schemas.microsoft.com/office/drawing/2014/chart" uri="{C3380CC4-5D6E-409C-BE32-E72D297353CC}">
              <c16:uniqueId val="{00000000-4893-4B11-A0F1-0B196F5F56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17.239999999999998</c:v>
                </c:pt>
                <c:pt idx="1">
                  <c:v>15.29</c:v>
                </c:pt>
                <c:pt idx="2">
                  <c:v>17.809999999999999</c:v>
                </c:pt>
                <c:pt idx="3">
                  <c:v>19.96</c:v>
                </c:pt>
                <c:pt idx="4">
                  <c:v>19.12</c:v>
                </c:pt>
              </c:numCache>
            </c:numRef>
          </c:val>
          <c:smooth val="0"/>
          <c:extLst>
            <c:ext xmlns:c16="http://schemas.microsoft.com/office/drawing/2014/chart" uri="{C3380CC4-5D6E-409C-BE32-E72D297353CC}">
              <c16:uniqueId val="{00000001-4893-4B11-A0F1-0B196F5F56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2F-4BBC-87B5-D5571B123AD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0.11</c:v>
                </c:pt>
                <c:pt idx="1">
                  <c:v>0.11</c:v>
                </c:pt>
                <c:pt idx="2">
                  <c:v>0.64</c:v>
                </c:pt>
                <c:pt idx="3">
                  <c:v>0.83</c:v>
                </c:pt>
                <c:pt idx="4">
                  <c:v>1.54</c:v>
                </c:pt>
              </c:numCache>
            </c:numRef>
          </c:val>
          <c:smooth val="0"/>
          <c:extLst>
            <c:ext xmlns:c16="http://schemas.microsoft.com/office/drawing/2014/chart" uri="{C3380CC4-5D6E-409C-BE32-E72D297353CC}">
              <c16:uniqueId val="{00000001-AE2F-4BBC-87B5-D5571B123AD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E6-4286-A741-3883BB90EEC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15.68</c:v>
                </c:pt>
                <c:pt idx="1">
                  <c:v>9.42</c:v>
                </c:pt>
                <c:pt idx="2">
                  <c:v>11.49</c:v>
                </c:pt>
                <c:pt idx="3">
                  <c:v>5.35</c:v>
                </c:pt>
                <c:pt idx="4">
                  <c:v>6.17</c:v>
                </c:pt>
              </c:numCache>
            </c:numRef>
          </c:val>
          <c:smooth val="0"/>
          <c:extLst>
            <c:ext xmlns:c16="http://schemas.microsoft.com/office/drawing/2014/chart" uri="{C3380CC4-5D6E-409C-BE32-E72D297353CC}">
              <c16:uniqueId val="{00000001-C8E6-4286-A741-3883BB90EEC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38.450000000000003</c:v>
                </c:pt>
                <c:pt idx="1">
                  <c:v>25.79</c:v>
                </c:pt>
                <c:pt idx="2">
                  <c:v>18.260000000000002</c:v>
                </c:pt>
                <c:pt idx="3">
                  <c:v>27.07</c:v>
                </c:pt>
                <c:pt idx="4">
                  <c:v>29.17</c:v>
                </c:pt>
              </c:numCache>
            </c:numRef>
          </c:val>
          <c:extLst>
            <c:ext xmlns:c16="http://schemas.microsoft.com/office/drawing/2014/chart" uri="{C3380CC4-5D6E-409C-BE32-E72D297353CC}">
              <c16:uniqueId val="{00000000-D4A0-45D9-80A4-1ECAC4C537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46.82</c:v>
                </c:pt>
                <c:pt idx="1">
                  <c:v>47.61</c:v>
                </c:pt>
                <c:pt idx="2">
                  <c:v>52.69</c:v>
                </c:pt>
                <c:pt idx="3">
                  <c:v>59.45</c:v>
                </c:pt>
                <c:pt idx="4">
                  <c:v>68.13</c:v>
                </c:pt>
              </c:numCache>
            </c:numRef>
          </c:val>
          <c:smooth val="0"/>
          <c:extLst>
            <c:ext xmlns:c16="http://schemas.microsoft.com/office/drawing/2014/chart" uri="{C3380CC4-5D6E-409C-BE32-E72D297353CC}">
              <c16:uniqueId val="{00000001-D4A0-45D9-80A4-1ECAC4C537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3352.2</c:v>
                </c:pt>
                <c:pt idx="1">
                  <c:v>3336.37</c:v>
                </c:pt>
                <c:pt idx="2">
                  <c:v>3304.16</c:v>
                </c:pt>
                <c:pt idx="3">
                  <c:v>3324.33</c:v>
                </c:pt>
                <c:pt idx="4">
                  <c:v>3369.91</c:v>
                </c:pt>
              </c:numCache>
            </c:numRef>
          </c:val>
          <c:extLst>
            <c:ext xmlns:c16="http://schemas.microsoft.com/office/drawing/2014/chart" uri="{C3380CC4-5D6E-409C-BE32-E72D297353CC}">
              <c16:uniqueId val="{00000000-04C9-4000-8419-052481FA9F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1028.05</c:v>
                </c:pt>
                <c:pt idx="1">
                  <c:v>1092.22</c:v>
                </c:pt>
                <c:pt idx="2">
                  <c:v>998.38</c:v>
                </c:pt>
                <c:pt idx="3">
                  <c:v>925.32</c:v>
                </c:pt>
                <c:pt idx="4">
                  <c:v>932.94</c:v>
                </c:pt>
              </c:numCache>
            </c:numRef>
          </c:val>
          <c:smooth val="0"/>
          <c:extLst>
            <c:ext xmlns:c16="http://schemas.microsoft.com/office/drawing/2014/chart" uri="{C3380CC4-5D6E-409C-BE32-E72D297353CC}">
              <c16:uniqueId val="{00000001-04C9-4000-8419-052481FA9F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c:v>
                </c:pt>
                <c:pt idx="1">
                  <c:v>97.96</c:v>
                </c:pt>
                <c:pt idx="2">
                  <c:v>102.31</c:v>
                </c:pt>
                <c:pt idx="3">
                  <c:v>104.4</c:v>
                </c:pt>
                <c:pt idx="4">
                  <c:v>101.51</c:v>
                </c:pt>
              </c:numCache>
            </c:numRef>
          </c:val>
          <c:extLst>
            <c:ext xmlns:c16="http://schemas.microsoft.com/office/drawing/2014/chart" uri="{C3380CC4-5D6E-409C-BE32-E72D297353CC}">
              <c16:uniqueId val="{00000000-C9E1-4CB2-802B-CFA7D8EE833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94.73</c:v>
                </c:pt>
                <c:pt idx="1">
                  <c:v>97.53</c:v>
                </c:pt>
                <c:pt idx="2">
                  <c:v>95.92</c:v>
                </c:pt>
                <c:pt idx="3">
                  <c:v>96.98</c:v>
                </c:pt>
                <c:pt idx="4">
                  <c:v>103.51</c:v>
                </c:pt>
              </c:numCache>
            </c:numRef>
          </c:val>
          <c:smooth val="0"/>
          <c:extLst>
            <c:ext xmlns:c16="http://schemas.microsoft.com/office/drawing/2014/chart" uri="{C3380CC4-5D6E-409C-BE32-E72D297353CC}">
              <c16:uniqueId val="{00000001-C9E1-4CB2-802B-CFA7D8EE833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176.07</c:v>
                </c:pt>
                <c:pt idx="1">
                  <c:v>176.63</c:v>
                </c:pt>
                <c:pt idx="2">
                  <c:v>168.93</c:v>
                </c:pt>
                <c:pt idx="3">
                  <c:v>165.55</c:v>
                </c:pt>
                <c:pt idx="4">
                  <c:v>169.6</c:v>
                </c:pt>
              </c:numCache>
            </c:numRef>
          </c:val>
          <c:extLst>
            <c:ext xmlns:c16="http://schemas.microsoft.com/office/drawing/2014/chart" uri="{C3380CC4-5D6E-409C-BE32-E72D297353CC}">
              <c16:uniqueId val="{00000000-1528-4F12-B2BA-A0B4AE39E4F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160.91</c:v>
                </c:pt>
                <c:pt idx="1">
                  <c:v>155.83000000000001</c:v>
                </c:pt>
                <c:pt idx="2">
                  <c:v>156.75</c:v>
                </c:pt>
                <c:pt idx="3">
                  <c:v>153.54</c:v>
                </c:pt>
                <c:pt idx="4">
                  <c:v>151.82</c:v>
                </c:pt>
              </c:numCache>
            </c:numRef>
          </c:val>
          <c:smooth val="0"/>
          <c:extLst>
            <c:ext xmlns:c16="http://schemas.microsoft.com/office/drawing/2014/chart" uri="{C3380CC4-5D6E-409C-BE32-E72D297353CC}">
              <c16:uniqueId val="{00000001-1528-4F12-B2BA-A0B4AE39E4F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新潟県　新発田市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Bd2</v>
      </c>
      <c r="X8" s="64"/>
      <c r="Y8" s="64"/>
      <c r="Z8" s="64"/>
      <c r="AA8" s="64"/>
      <c r="AB8" s="64"/>
      <c r="AC8" s="64"/>
      <c r="AD8" s="65" t="str">
        <f>データ!$M$6</f>
        <v>非設置</v>
      </c>
      <c r="AE8" s="65"/>
      <c r="AF8" s="65"/>
      <c r="AG8" s="65"/>
      <c r="AH8" s="65"/>
      <c r="AI8" s="65"/>
      <c r="AJ8" s="65"/>
      <c r="AK8" s="3"/>
      <c r="AL8" s="45">
        <f>データ!S6</f>
        <v>92855</v>
      </c>
      <c r="AM8" s="45"/>
      <c r="AN8" s="45"/>
      <c r="AO8" s="45"/>
      <c r="AP8" s="45"/>
      <c r="AQ8" s="45"/>
      <c r="AR8" s="45"/>
      <c r="AS8" s="45"/>
      <c r="AT8" s="44">
        <f>データ!T6</f>
        <v>533.11</v>
      </c>
      <c r="AU8" s="44"/>
      <c r="AV8" s="44"/>
      <c r="AW8" s="44"/>
      <c r="AX8" s="44"/>
      <c r="AY8" s="44"/>
      <c r="AZ8" s="44"/>
      <c r="BA8" s="44"/>
      <c r="BB8" s="44">
        <f>データ!U6</f>
        <v>174.18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44.23</v>
      </c>
      <c r="J10" s="44"/>
      <c r="K10" s="44"/>
      <c r="L10" s="44"/>
      <c r="M10" s="44"/>
      <c r="N10" s="44"/>
      <c r="O10" s="44"/>
      <c r="P10" s="44">
        <f>データ!P6</f>
        <v>57.03</v>
      </c>
      <c r="Q10" s="44"/>
      <c r="R10" s="44"/>
      <c r="S10" s="44"/>
      <c r="T10" s="44"/>
      <c r="U10" s="44"/>
      <c r="V10" s="44"/>
      <c r="W10" s="44">
        <f>データ!Q6</f>
        <v>96.31</v>
      </c>
      <c r="X10" s="44"/>
      <c r="Y10" s="44"/>
      <c r="Z10" s="44"/>
      <c r="AA10" s="44"/>
      <c r="AB10" s="44"/>
      <c r="AC10" s="44"/>
      <c r="AD10" s="45">
        <f>データ!R6</f>
        <v>3168</v>
      </c>
      <c r="AE10" s="45"/>
      <c r="AF10" s="45"/>
      <c r="AG10" s="45"/>
      <c r="AH10" s="45"/>
      <c r="AI10" s="45"/>
      <c r="AJ10" s="45"/>
      <c r="AK10" s="2"/>
      <c r="AL10" s="45">
        <f>データ!V6</f>
        <v>52623</v>
      </c>
      <c r="AM10" s="45"/>
      <c r="AN10" s="45"/>
      <c r="AO10" s="45"/>
      <c r="AP10" s="45"/>
      <c r="AQ10" s="45"/>
      <c r="AR10" s="45"/>
      <c r="AS10" s="45"/>
      <c r="AT10" s="44">
        <f>データ!W6</f>
        <v>15.56</v>
      </c>
      <c r="AU10" s="44"/>
      <c r="AV10" s="44"/>
      <c r="AW10" s="44"/>
      <c r="AX10" s="44"/>
      <c r="AY10" s="44"/>
      <c r="AZ10" s="44"/>
      <c r="BA10" s="44"/>
      <c r="BB10" s="44">
        <f>データ!X6</f>
        <v>3381.94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111</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NGnXb9qDPs/xuUjZCrtXJrPlNGdzf5j5IDZKKnSx4mNTz5MMAlLlTZxEH5bn2J0bPLiNCmAQn5TqIwk86MV+sQ==" saltValue="xkTdtACrHmqkYOQwy577V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152064</v>
      </c>
      <c r="D6" s="19">
        <f t="shared" si="3"/>
        <v>46</v>
      </c>
      <c r="E6" s="19">
        <f t="shared" si="3"/>
        <v>17</v>
      </c>
      <c r="F6" s="19">
        <f t="shared" si="3"/>
        <v>1</v>
      </c>
      <c r="G6" s="19">
        <f t="shared" si="3"/>
        <v>0</v>
      </c>
      <c r="H6" s="19" t="str">
        <f t="shared" si="3"/>
        <v>新潟県　新発田市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44.23</v>
      </c>
      <c r="P6" s="20">
        <f t="shared" si="3"/>
        <v>57.03</v>
      </c>
      <c r="Q6" s="20">
        <f t="shared" si="3"/>
        <v>96.31</v>
      </c>
      <c r="R6" s="20">
        <f t="shared" si="3"/>
        <v>3168</v>
      </c>
      <c r="S6" s="20">
        <f t="shared" si="3"/>
        <v>92855</v>
      </c>
      <c r="T6" s="20">
        <f t="shared" si="3"/>
        <v>533.11</v>
      </c>
      <c r="U6" s="20">
        <f t="shared" si="3"/>
        <v>174.18</v>
      </c>
      <c r="V6" s="20">
        <f t="shared" si="3"/>
        <v>52623</v>
      </c>
      <c r="W6" s="20">
        <f t="shared" si="3"/>
        <v>15.56</v>
      </c>
      <c r="X6" s="20">
        <f t="shared" si="3"/>
        <v>3381.94</v>
      </c>
      <c r="Y6" s="21">
        <f>IF(Y7="",NA(),Y7)</f>
        <v>99.89</v>
      </c>
      <c r="Z6" s="21">
        <f t="shared" ref="Z6:AH6" si="4">IF(Z7="",NA(),Z7)</f>
        <v>99.31</v>
      </c>
      <c r="AA6" s="21">
        <f t="shared" si="4"/>
        <v>101.22</v>
      </c>
      <c r="AB6" s="21">
        <f t="shared" si="4"/>
        <v>101.94</v>
      </c>
      <c r="AC6" s="21">
        <f t="shared" si="4"/>
        <v>100.91</v>
      </c>
      <c r="AD6" s="21">
        <f t="shared" si="4"/>
        <v>107.15</v>
      </c>
      <c r="AE6" s="21">
        <f t="shared" si="4"/>
        <v>109.91</v>
      </c>
      <c r="AF6" s="21">
        <f t="shared" si="4"/>
        <v>108.61</v>
      </c>
      <c r="AG6" s="21">
        <f t="shared" si="4"/>
        <v>109.58</v>
      </c>
      <c r="AH6" s="21">
        <f t="shared" si="4"/>
        <v>107.74</v>
      </c>
      <c r="AI6" s="20" t="str">
        <f>IF(AI7="","",IF(AI7="-","【-】","【"&amp;SUBSTITUTE(TEXT(AI7,"#,##0.00"),"-","△")&amp;"】"))</f>
        <v>【105.91】</v>
      </c>
      <c r="AJ6" s="20">
        <f>IF(AJ7="",NA(),AJ7)</f>
        <v>0</v>
      </c>
      <c r="AK6" s="20">
        <f t="shared" ref="AK6:AS6" si="5">IF(AK7="",NA(),AK7)</f>
        <v>0</v>
      </c>
      <c r="AL6" s="20">
        <f t="shared" si="5"/>
        <v>0</v>
      </c>
      <c r="AM6" s="20">
        <f t="shared" si="5"/>
        <v>0</v>
      </c>
      <c r="AN6" s="20">
        <f t="shared" si="5"/>
        <v>0</v>
      </c>
      <c r="AO6" s="21">
        <f t="shared" si="5"/>
        <v>15.68</v>
      </c>
      <c r="AP6" s="21">
        <f t="shared" si="5"/>
        <v>9.42</v>
      </c>
      <c r="AQ6" s="21">
        <f t="shared" si="5"/>
        <v>11.49</v>
      </c>
      <c r="AR6" s="21">
        <f t="shared" si="5"/>
        <v>5.35</v>
      </c>
      <c r="AS6" s="21">
        <f t="shared" si="5"/>
        <v>6.17</v>
      </c>
      <c r="AT6" s="20" t="str">
        <f>IF(AT7="","",IF(AT7="-","【-】","【"&amp;SUBSTITUTE(TEXT(AT7,"#,##0.00"),"-","△")&amp;"】"))</f>
        <v>【3.03】</v>
      </c>
      <c r="AU6" s="21">
        <f>IF(AU7="",NA(),AU7)</f>
        <v>38.450000000000003</v>
      </c>
      <c r="AV6" s="21">
        <f t="shared" ref="AV6:BD6" si="6">IF(AV7="",NA(),AV7)</f>
        <v>25.79</v>
      </c>
      <c r="AW6" s="21">
        <f t="shared" si="6"/>
        <v>18.260000000000002</v>
      </c>
      <c r="AX6" s="21">
        <f t="shared" si="6"/>
        <v>27.07</v>
      </c>
      <c r="AY6" s="21">
        <f t="shared" si="6"/>
        <v>29.17</v>
      </c>
      <c r="AZ6" s="21">
        <f t="shared" si="6"/>
        <v>46.82</v>
      </c>
      <c r="BA6" s="21">
        <f t="shared" si="6"/>
        <v>47.61</v>
      </c>
      <c r="BB6" s="21">
        <f t="shared" si="6"/>
        <v>52.69</v>
      </c>
      <c r="BC6" s="21">
        <f t="shared" si="6"/>
        <v>59.45</v>
      </c>
      <c r="BD6" s="21">
        <f t="shared" si="6"/>
        <v>68.13</v>
      </c>
      <c r="BE6" s="20" t="str">
        <f>IF(BE7="","",IF(BE7="-","【-】","【"&amp;SUBSTITUTE(TEXT(BE7,"#,##0.00"),"-","△")&amp;"】"))</f>
        <v>【78.43】</v>
      </c>
      <c r="BF6" s="21">
        <f>IF(BF7="",NA(),BF7)</f>
        <v>3352.2</v>
      </c>
      <c r="BG6" s="21">
        <f t="shared" ref="BG6:BO6" si="7">IF(BG7="",NA(),BG7)</f>
        <v>3336.37</v>
      </c>
      <c r="BH6" s="21">
        <f t="shared" si="7"/>
        <v>3304.16</v>
      </c>
      <c r="BI6" s="21">
        <f t="shared" si="7"/>
        <v>3324.33</v>
      </c>
      <c r="BJ6" s="21">
        <f t="shared" si="7"/>
        <v>3369.91</v>
      </c>
      <c r="BK6" s="21">
        <f t="shared" si="7"/>
        <v>1028.05</v>
      </c>
      <c r="BL6" s="21">
        <f t="shared" si="7"/>
        <v>1092.22</v>
      </c>
      <c r="BM6" s="21">
        <f t="shared" si="7"/>
        <v>998.38</v>
      </c>
      <c r="BN6" s="21">
        <f t="shared" si="7"/>
        <v>925.32</v>
      </c>
      <c r="BO6" s="21">
        <f t="shared" si="7"/>
        <v>932.94</v>
      </c>
      <c r="BP6" s="20" t="str">
        <f>IF(BP7="","",IF(BP7="-","【-】","【"&amp;SUBSTITUTE(TEXT(BP7,"#,##0.00"),"-","△")&amp;"】"))</f>
        <v>【630.82】</v>
      </c>
      <c r="BQ6" s="21">
        <f>IF(BQ7="",NA(),BQ7)</f>
        <v>99</v>
      </c>
      <c r="BR6" s="21">
        <f t="shared" ref="BR6:BZ6" si="8">IF(BR7="",NA(),BR7)</f>
        <v>97.96</v>
      </c>
      <c r="BS6" s="21">
        <f t="shared" si="8"/>
        <v>102.31</v>
      </c>
      <c r="BT6" s="21">
        <f t="shared" si="8"/>
        <v>104.4</v>
      </c>
      <c r="BU6" s="21">
        <f t="shared" si="8"/>
        <v>101.51</v>
      </c>
      <c r="BV6" s="21">
        <f t="shared" si="8"/>
        <v>94.73</v>
      </c>
      <c r="BW6" s="21">
        <f t="shared" si="8"/>
        <v>97.53</v>
      </c>
      <c r="BX6" s="21">
        <f t="shared" si="8"/>
        <v>95.92</v>
      </c>
      <c r="BY6" s="21">
        <f t="shared" si="8"/>
        <v>96.98</v>
      </c>
      <c r="BZ6" s="21">
        <f t="shared" si="8"/>
        <v>103.51</v>
      </c>
      <c r="CA6" s="20" t="str">
        <f>IF(CA7="","",IF(CA7="-","【-】","【"&amp;SUBSTITUTE(TEXT(CA7,"#,##0.00"),"-","△")&amp;"】"))</f>
        <v>【97.81】</v>
      </c>
      <c r="CB6" s="21">
        <f>IF(CB7="",NA(),CB7)</f>
        <v>176.07</v>
      </c>
      <c r="CC6" s="21">
        <f t="shared" ref="CC6:CK6" si="9">IF(CC7="",NA(),CC7)</f>
        <v>176.63</v>
      </c>
      <c r="CD6" s="21">
        <f t="shared" si="9"/>
        <v>168.93</v>
      </c>
      <c r="CE6" s="21">
        <f t="shared" si="9"/>
        <v>165.55</v>
      </c>
      <c r="CF6" s="21">
        <f t="shared" si="9"/>
        <v>169.6</v>
      </c>
      <c r="CG6" s="21">
        <f t="shared" si="9"/>
        <v>160.91</v>
      </c>
      <c r="CH6" s="21">
        <f t="shared" si="9"/>
        <v>155.83000000000001</v>
      </c>
      <c r="CI6" s="21">
        <f t="shared" si="9"/>
        <v>156.75</v>
      </c>
      <c r="CJ6" s="21">
        <f t="shared" si="9"/>
        <v>153.54</v>
      </c>
      <c r="CK6" s="21">
        <f t="shared" si="9"/>
        <v>151.82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61.4</v>
      </c>
      <c r="CS6" s="21">
        <f t="shared" si="10"/>
        <v>61.51</v>
      </c>
      <c r="CT6" s="21">
        <f t="shared" si="10"/>
        <v>51.2</v>
      </c>
      <c r="CU6" s="21">
        <f t="shared" si="10"/>
        <v>57.32</v>
      </c>
      <c r="CV6" s="21">
        <f t="shared" si="10"/>
        <v>51.61</v>
      </c>
      <c r="CW6" s="20" t="str">
        <f>IF(CW7="","",IF(CW7="-","【-】","【"&amp;SUBSTITUTE(TEXT(CW7,"#,##0.00"),"-","△")&amp;"】"))</f>
        <v>【58.94】</v>
      </c>
      <c r="CX6" s="21">
        <f>IF(CX7="",NA(),CX7)</f>
        <v>56.08</v>
      </c>
      <c r="CY6" s="21">
        <f t="shared" ref="CY6:DG6" si="11">IF(CY7="",NA(),CY7)</f>
        <v>59.73</v>
      </c>
      <c r="CZ6" s="21">
        <f t="shared" si="11"/>
        <v>60.54</v>
      </c>
      <c r="DA6" s="21">
        <f t="shared" si="11"/>
        <v>63.55</v>
      </c>
      <c r="DB6" s="21">
        <f t="shared" si="11"/>
        <v>65.08</v>
      </c>
      <c r="DC6" s="21">
        <f t="shared" si="11"/>
        <v>86.28</v>
      </c>
      <c r="DD6" s="21">
        <f t="shared" si="11"/>
        <v>85.82</v>
      </c>
      <c r="DE6" s="21">
        <f t="shared" si="11"/>
        <v>85.03</v>
      </c>
      <c r="DF6" s="21">
        <f t="shared" si="11"/>
        <v>85.96</v>
      </c>
      <c r="DG6" s="21">
        <f t="shared" si="11"/>
        <v>85.14</v>
      </c>
      <c r="DH6" s="20" t="str">
        <f>IF(DH7="","",IF(DH7="-","【-】","【"&amp;SUBSTITUTE(TEXT(DH7,"#,##0.00"),"-","△")&amp;"】"))</f>
        <v>【95.91】</v>
      </c>
      <c r="DI6" s="21">
        <f>IF(DI7="",NA(),DI7)</f>
        <v>2.29</v>
      </c>
      <c r="DJ6" s="21">
        <f t="shared" ref="DJ6:DR6" si="12">IF(DJ7="",NA(),DJ7)</f>
        <v>4.3499999999999996</v>
      </c>
      <c r="DK6" s="21">
        <f t="shared" si="12"/>
        <v>6.45</v>
      </c>
      <c r="DL6" s="21">
        <f t="shared" si="12"/>
        <v>8.4700000000000006</v>
      </c>
      <c r="DM6" s="21">
        <f t="shared" si="12"/>
        <v>10.64</v>
      </c>
      <c r="DN6" s="21">
        <f t="shared" si="12"/>
        <v>17.239999999999998</v>
      </c>
      <c r="DO6" s="21">
        <f t="shared" si="12"/>
        <v>15.29</v>
      </c>
      <c r="DP6" s="21">
        <f t="shared" si="12"/>
        <v>17.809999999999999</v>
      </c>
      <c r="DQ6" s="21">
        <f t="shared" si="12"/>
        <v>19.96</v>
      </c>
      <c r="DR6" s="21">
        <f t="shared" si="12"/>
        <v>19.12</v>
      </c>
      <c r="DS6" s="20" t="str">
        <f>IF(DS7="","",IF(DS7="-","【-】","【"&amp;SUBSTITUTE(TEXT(DS7,"#,##0.00"),"-","△")&amp;"】"))</f>
        <v>【41.09】</v>
      </c>
      <c r="DT6" s="20">
        <f>IF(DT7="",NA(),DT7)</f>
        <v>0</v>
      </c>
      <c r="DU6" s="20">
        <f t="shared" ref="DU6:EC6" si="13">IF(DU7="",NA(),DU7)</f>
        <v>0</v>
      </c>
      <c r="DV6" s="20">
        <f t="shared" si="13"/>
        <v>0</v>
      </c>
      <c r="DW6" s="20">
        <f t="shared" si="13"/>
        <v>0</v>
      </c>
      <c r="DX6" s="20">
        <f t="shared" si="13"/>
        <v>0</v>
      </c>
      <c r="DY6" s="21">
        <f t="shared" si="13"/>
        <v>0.11</v>
      </c>
      <c r="DZ6" s="21">
        <f t="shared" si="13"/>
        <v>0.11</v>
      </c>
      <c r="EA6" s="21">
        <f t="shared" si="13"/>
        <v>0.64</v>
      </c>
      <c r="EB6" s="21">
        <f t="shared" si="13"/>
        <v>0.83</v>
      </c>
      <c r="EC6" s="21">
        <f t="shared" si="13"/>
        <v>1.54</v>
      </c>
      <c r="ED6" s="20" t="str">
        <f>IF(ED7="","",IF(ED7="-","【-】","【"&amp;SUBSTITUTE(TEXT(ED7,"#,##0.00"),"-","△")&amp;"】"))</f>
        <v>【8.68】</v>
      </c>
      <c r="EE6" s="20">
        <f>IF(EE7="",NA(),EE7)</f>
        <v>0</v>
      </c>
      <c r="EF6" s="20">
        <f t="shared" ref="EF6:EN6" si="14">IF(EF7="",NA(),EF7)</f>
        <v>0</v>
      </c>
      <c r="EG6" s="20">
        <f t="shared" si="14"/>
        <v>0</v>
      </c>
      <c r="EH6" s="20">
        <f t="shared" si="14"/>
        <v>0</v>
      </c>
      <c r="EI6" s="20">
        <f t="shared" si="14"/>
        <v>0</v>
      </c>
      <c r="EJ6" s="21">
        <f t="shared" si="14"/>
        <v>0.12</v>
      </c>
      <c r="EK6" s="21">
        <f t="shared" si="14"/>
        <v>0.15</v>
      </c>
      <c r="EL6" s="21">
        <f t="shared" si="14"/>
        <v>0.06</v>
      </c>
      <c r="EM6" s="21">
        <f t="shared" si="14"/>
        <v>0.09</v>
      </c>
      <c r="EN6" s="21">
        <f t="shared" si="14"/>
        <v>0.16</v>
      </c>
      <c r="EO6" s="20" t="str">
        <f>IF(EO7="","",IF(EO7="-","【-】","【"&amp;SUBSTITUTE(TEXT(EO7,"#,##0.00"),"-","△")&amp;"】"))</f>
        <v>【0.22】</v>
      </c>
    </row>
    <row r="7" spans="1:148" s="22" customFormat="1" x14ac:dyDescent="0.15">
      <c r="A7" s="14"/>
      <c r="B7" s="23">
        <v>2023</v>
      </c>
      <c r="C7" s="23">
        <v>152064</v>
      </c>
      <c r="D7" s="23">
        <v>46</v>
      </c>
      <c r="E7" s="23">
        <v>17</v>
      </c>
      <c r="F7" s="23">
        <v>1</v>
      </c>
      <c r="G7" s="23">
        <v>0</v>
      </c>
      <c r="H7" s="23" t="s">
        <v>95</v>
      </c>
      <c r="I7" s="23" t="s">
        <v>96</v>
      </c>
      <c r="J7" s="23" t="s">
        <v>97</v>
      </c>
      <c r="K7" s="23" t="s">
        <v>98</v>
      </c>
      <c r="L7" s="23" t="s">
        <v>99</v>
      </c>
      <c r="M7" s="23" t="s">
        <v>100</v>
      </c>
      <c r="N7" s="24" t="s">
        <v>101</v>
      </c>
      <c r="O7" s="24">
        <v>44.23</v>
      </c>
      <c r="P7" s="24">
        <v>57.03</v>
      </c>
      <c r="Q7" s="24">
        <v>96.31</v>
      </c>
      <c r="R7" s="24">
        <v>3168</v>
      </c>
      <c r="S7" s="24">
        <v>92855</v>
      </c>
      <c r="T7" s="24">
        <v>533.11</v>
      </c>
      <c r="U7" s="24">
        <v>174.18</v>
      </c>
      <c r="V7" s="24">
        <v>52623</v>
      </c>
      <c r="W7" s="24">
        <v>15.56</v>
      </c>
      <c r="X7" s="24">
        <v>3381.94</v>
      </c>
      <c r="Y7" s="24">
        <v>99.89</v>
      </c>
      <c r="Z7" s="24">
        <v>99.31</v>
      </c>
      <c r="AA7" s="24">
        <v>101.22</v>
      </c>
      <c r="AB7" s="24">
        <v>101.94</v>
      </c>
      <c r="AC7" s="24">
        <v>100.91</v>
      </c>
      <c r="AD7" s="24">
        <v>107.15</v>
      </c>
      <c r="AE7" s="24">
        <v>109.91</v>
      </c>
      <c r="AF7" s="24">
        <v>108.61</v>
      </c>
      <c r="AG7" s="24">
        <v>109.58</v>
      </c>
      <c r="AH7" s="24">
        <v>107.74</v>
      </c>
      <c r="AI7" s="24">
        <v>105.91</v>
      </c>
      <c r="AJ7" s="24">
        <v>0</v>
      </c>
      <c r="AK7" s="24">
        <v>0</v>
      </c>
      <c r="AL7" s="24">
        <v>0</v>
      </c>
      <c r="AM7" s="24">
        <v>0</v>
      </c>
      <c r="AN7" s="24">
        <v>0</v>
      </c>
      <c r="AO7" s="24">
        <v>15.68</v>
      </c>
      <c r="AP7" s="24">
        <v>9.42</v>
      </c>
      <c r="AQ7" s="24">
        <v>11.49</v>
      </c>
      <c r="AR7" s="24">
        <v>5.35</v>
      </c>
      <c r="AS7" s="24">
        <v>6.17</v>
      </c>
      <c r="AT7" s="24">
        <v>3.03</v>
      </c>
      <c r="AU7" s="24">
        <v>38.450000000000003</v>
      </c>
      <c r="AV7" s="24">
        <v>25.79</v>
      </c>
      <c r="AW7" s="24">
        <v>18.260000000000002</v>
      </c>
      <c r="AX7" s="24">
        <v>27.07</v>
      </c>
      <c r="AY7" s="24">
        <v>29.17</v>
      </c>
      <c r="AZ7" s="24">
        <v>46.82</v>
      </c>
      <c r="BA7" s="24">
        <v>47.61</v>
      </c>
      <c r="BB7" s="24">
        <v>52.69</v>
      </c>
      <c r="BC7" s="24">
        <v>59.45</v>
      </c>
      <c r="BD7" s="24">
        <v>68.13</v>
      </c>
      <c r="BE7" s="24">
        <v>78.430000000000007</v>
      </c>
      <c r="BF7" s="24">
        <v>3352.2</v>
      </c>
      <c r="BG7" s="24">
        <v>3336.37</v>
      </c>
      <c r="BH7" s="24">
        <v>3304.16</v>
      </c>
      <c r="BI7" s="24">
        <v>3324.33</v>
      </c>
      <c r="BJ7" s="24">
        <v>3369.91</v>
      </c>
      <c r="BK7" s="24">
        <v>1028.05</v>
      </c>
      <c r="BL7" s="24">
        <v>1092.22</v>
      </c>
      <c r="BM7" s="24">
        <v>998.38</v>
      </c>
      <c r="BN7" s="24">
        <v>925.32</v>
      </c>
      <c r="BO7" s="24">
        <v>932.94</v>
      </c>
      <c r="BP7" s="24">
        <v>630.82000000000005</v>
      </c>
      <c r="BQ7" s="24">
        <v>99</v>
      </c>
      <c r="BR7" s="24">
        <v>97.96</v>
      </c>
      <c r="BS7" s="24">
        <v>102.31</v>
      </c>
      <c r="BT7" s="24">
        <v>104.4</v>
      </c>
      <c r="BU7" s="24">
        <v>101.51</v>
      </c>
      <c r="BV7" s="24">
        <v>94.73</v>
      </c>
      <c r="BW7" s="24">
        <v>97.53</v>
      </c>
      <c r="BX7" s="24">
        <v>95.92</v>
      </c>
      <c r="BY7" s="24">
        <v>96.98</v>
      </c>
      <c r="BZ7" s="24">
        <v>103.51</v>
      </c>
      <c r="CA7" s="24">
        <v>97.81</v>
      </c>
      <c r="CB7" s="24">
        <v>176.07</v>
      </c>
      <c r="CC7" s="24">
        <v>176.63</v>
      </c>
      <c r="CD7" s="24">
        <v>168.93</v>
      </c>
      <c r="CE7" s="24">
        <v>165.55</v>
      </c>
      <c r="CF7" s="24">
        <v>169.6</v>
      </c>
      <c r="CG7" s="24">
        <v>160.91</v>
      </c>
      <c r="CH7" s="24">
        <v>155.83000000000001</v>
      </c>
      <c r="CI7" s="24">
        <v>156.75</v>
      </c>
      <c r="CJ7" s="24">
        <v>153.54</v>
      </c>
      <c r="CK7" s="24">
        <v>151.82</v>
      </c>
      <c r="CL7" s="24">
        <v>138.75</v>
      </c>
      <c r="CM7" s="24" t="s">
        <v>101</v>
      </c>
      <c r="CN7" s="24" t="s">
        <v>101</v>
      </c>
      <c r="CO7" s="24" t="s">
        <v>101</v>
      </c>
      <c r="CP7" s="24" t="s">
        <v>101</v>
      </c>
      <c r="CQ7" s="24" t="s">
        <v>101</v>
      </c>
      <c r="CR7" s="24">
        <v>61.4</v>
      </c>
      <c r="CS7" s="24">
        <v>61.51</v>
      </c>
      <c r="CT7" s="24">
        <v>51.2</v>
      </c>
      <c r="CU7" s="24">
        <v>57.32</v>
      </c>
      <c r="CV7" s="24">
        <v>51.61</v>
      </c>
      <c r="CW7" s="24">
        <v>58.94</v>
      </c>
      <c r="CX7" s="24">
        <v>56.08</v>
      </c>
      <c r="CY7" s="24">
        <v>59.73</v>
      </c>
      <c r="CZ7" s="24">
        <v>60.54</v>
      </c>
      <c r="DA7" s="24">
        <v>63.55</v>
      </c>
      <c r="DB7" s="24">
        <v>65.08</v>
      </c>
      <c r="DC7" s="24">
        <v>86.28</v>
      </c>
      <c r="DD7" s="24">
        <v>85.82</v>
      </c>
      <c r="DE7" s="24">
        <v>85.03</v>
      </c>
      <c r="DF7" s="24">
        <v>85.96</v>
      </c>
      <c r="DG7" s="24">
        <v>85.14</v>
      </c>
      <c r="DH7" s="24">
        <v>95.91</v>
      </c>
      <c r="DI7" s="24">
        <v>2.29</v>
      </c>
      <c r="DJ7" s="24">
        <v>4.3499999999999996</v>
      </c>
      <c r="DK7" s="24">
        <v>6.45</v>
      </c>
      <c r="DL7" s="24">
        <v>8.4700000000000006</v>
      </c>
      <c r="DM7" s="24">
        <v>10.64</v>
      </c>
      <c r="DN7" s="24">
        <v>17.239999999999998</v>
      </c>
      <c r="DO7" s="24">
        <v>15.29</v>
      </c>
      <c r="DP7" s="24">
        <v>17.809999999999999</v>
      </c>
      <c r="DQ7" s="24">
        <v>19.96</v>
      </c>
      <c r="DR7" s="24">
        <v>19.12</v>
      </c>
      <c r="DS7" s="24">
        <v>41.09</v>
      </c>
      <c r="DT7" s="24">
        <v>0</v>
      </c>
      <c r="DU7" s="24">
        <v>0</v>
      </c>
      <c r="DV7" s="24">
        <v>0</v>
      </c>
      <c r="DW7" s="24">
        <v>0</v>
      </c>
      <c r="DX7" s="24">
        <v>0</v>
      </c>
      <c r="DY7" s="24">
        <v>0.11</v>
      </c>
      <c r="DZ7" s="24">
        <v>0.11</v>
      </c>
      <c r="EA7" s="24">
        <v>0.64</v>
      </c>
      <c r="EB7" s="24">
        <v>0.83</v>
      </c>
      <c r="EC7" s="24">
        <v>1.54</v>
      </c>
      <c r="ED7" s="24">
        <v>8.68</v>
      </c>
      <c r="EE7" s="24">
        <v>0</v>
      </c>
      <c r="EF7" s="24">
        <v>0</v>
      </c>
      <c r="EG7" s="24">
        <v>0</v>
      </c>
      <c r="EH7" s="24">
        <v>0</v>
      </c>
      <c r="EI7" s="24">
        <v>0</v>
      </c>
      <c r="EJ7" s="24">
        <v>0.12</v>
      </c>
      <c r="EK7" s="24">
        <v>0.15</v>
      </c>
      <c r="EL7" s="24">
        <v>0.06</v>
      </c>
      <c r="EM7" s="24">
        <v>0.09</v>
      </c>
      <c r="EN7" s="24">
        <v>0.16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水島　祐介</dc:creator>
  <cp:lastModifiedBy>新発田市</cp:lastModifiedBy>
  <cp:lastPrinted>2025-01-31T00:59:11Z</cp:lastPrinted>
  <dcterms:created xsi:type="dcterms:W3CDTF">2025-01-29T07:06:40Z</dcterms:created>
  <dcterms:modified xsi:type="dcterms:W3CDTF">2025-01-31T01:20:30Z</dcterms:modified>
</cp:coreProperties>
</file>