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会計管理係\19_通知・調査・報告\02 調査・回答・報告\令和６年度\R70125公営企業に係る経営比較分析表（令和５年度決算）の分析等について\入力後(公開用)\"/>
    </mc:Choice>
  </mc:AlternateContent>
  <xr:revisionPtr revIDLastSave="0" documentId="13_ncr:1_{4785CD40-5BD1-43AB-8827-C9B6FD6C9497}" xr6:coauthVersionLast="36" xr6:coauthVersionMax="36" xr10:uidLastSave="{00000000-0000-0000-0000-000000000000}"/>
  <workbookProtection workbookAlgorithmName="SHA-512" workbookHashValue="6/ddh8aqqQMsyFIVjZLTj73v2XIeLgW+gk7gpX4skAN3xQFj0X5NzMQmudhQbisIt+PmRJoRFWLSFBFPDapS9Q==" workbookSaltValue="ha+DxzCw48tWNDTa3FFDm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<sst xmlns="http://schemas.openxmlformats.org/spreadsheetml/2006/main" count="231" uniqueCount="116">
  <si>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</si>
  <si>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</si>
  <si>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</si>
  <si>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</si>
  <si>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</si>
  <si>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</si>
  <si>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</si>
  <si>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</si>
  <si>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</si>
  <si>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</si>
  <si>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</si>
  <si>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</si>
  <si>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</si>
  <si>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</si>
  <si>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</si>
  <si>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</si>
  <si>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</si>
  <si>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</si>
  <si>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</si>
  <si>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</si>
  <si>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</si>
  <si>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</si>
  <si>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</si>
  <si>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</si>
  <si>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</si>
  <si>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</si>
  <si>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</si>
  <si>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</si>
  <si>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</si>
  <si>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</si>
  <si>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</si>
  <si>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</si>
  <si>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</si>
  <si>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</si>
  <si>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</si>
  <si>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</si>
  <si>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</si>
  <si>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</si>
  <si>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</si>
  <si>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</si>
  <si>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</si>
  <si>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</si>
  <si>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</si>
  <si>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</si>
  <si>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</si>
  <si>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</si>
  <si>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</si>
  <si>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</si>
  <si>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</si>
  <si>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</si>
  <si>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</si>
  <si>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</si>
  <si>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</si>
  <si>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</si>
  <si>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</si>
  <si>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</si>
  <si>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</si>
  <si>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</si>
  <si>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</si>
  <si>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</si>
  <si>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</si>
  <si>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</si>
  <si>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</si>
  <si>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</si>
  <si>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</si>
  <si>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</si>
  <si>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</si>
  <si>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</si>
  <si>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</si>
  <si>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</si>
  <si>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</si>
  <si>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</si>
  <si>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</si>
  <si>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</si>
  <si>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</si>
  <si>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</si>
  <si>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</si>
  <si>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</si>
  <si>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</si>
  <si>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</si>
  <si>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</si>
  <si>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</si>
  <si>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</si>
  <si>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</si>
  <si>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</si>
  <si>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</si>
  <si>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</si>
  <si>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</si>
  <si>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</si>
  <si>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</si>
  <si>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</si>
  <si>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</si>
  <si>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</si>
  <si>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</si>
  <si>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</si>
  <si>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</si>
  <si>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</si>
  <si>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</si>
  <si>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</si>
  <si>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</si>
  <si>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</si>
  <si>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</si>
  <si>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</si>
  <si>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</si>
  <si>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</si>
  <si>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</si>
  <si>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</si>
  <si>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</si>
  <si>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</si>
  <si>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</si>
  <si>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</si>
  <si>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</si>
  <si>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</si>
  <si>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【経常収支比率】農業集落排水施設の公共下水道接続等により使用料収入が減となりましたが、他会計からの補助金収入により、100%を上回りました。
【累積欠損金比率】今年度の決算で純利益が生じたことによって累積欠損金が解消され、比率は0%となりました。
【流動比率】類似団体平均及び全国平均を上回っていますが、企業債償還金が大きな割合を占める流動負債に比べ現金預金が少ない状況は続いています。公共下水道接続等を進め総費用の縮減を図ることで、体質改善を進めていきます。
【経費回収率】類似団体平均を上回っているものの、100%を下回っています。経費削減を図るなど、引き続き改善に取り組みます。
【汚水処理原価】類似団体平均より低い状況ですが、有収水量の減少の影響もあり、前年度より値が上昇しました。
【施設利用率】類似団体より高い値となっています。農業集落排水施設の公共下水道接続を順次行っている段階であり、今後も数値が変動していくことが予想されます。
【水洗化率】全国平均は上回るものの、類似団体平均より低い値です。今後も地域の協力も得ながら、水洗化率の向上を図っていきます。</t>
    <rPh sb="43" eb="44">
      <t>タ</t>
    </rPh>
    <rPh sb="44" eb="46">
      <t>カイケイ</t>
    </rPh>
    <rPh sb="49" eb="52">
      <t>ホジョキン</t>
    </rPh>
    <rPh sb="52" eb="54">
      <t>シュウニュウ</t>
    </rPh>
    <rPh sb="63" eb="64">
      <t>ウエ</t>
    </rPh>
    <rPh sb="80" eb="83">
      <t>コンネンド</t>
    </rPh>
    <rPh sb="84" eb="86">
      <t>ケッサン</t>
    </rPh>
    <rPh sb="87" eb="90">
      <t>ジュンリエキ</t>
    </rPh>
    <rPh sb="91" eb="92">
      <t>ショウ</t>
    </rPh>
    <rPh sb="100" eb="102">
      <t>ルイセキ</t>
    </rPh>
    <rPh sb="102" eb="104">
      <t>ケッソン</t>
    </rPh>
    <rPh sb="104" eb="105">
      <t>キン</t>
    </rPh>
    <rPh sb="106" eb="108">
      <t>カイショウ</t>
    </rPh>
    <rPh sb="111" eb="113">
      <t>ヒリツ</t>
    </rPh>
    <rPh sb="136" eb="137">
      <t>オヨ</t>
    </rPh>
    <rPh sb="138" eb="140">
      <t>ゼンコク</t>
    </rPh>
    <rPh sb="140" eb="142">
      <t>ヘイキン</t>
    </rPh>
    <rPh sb="143" eb="145">
      <t>ウワマワ</t>
    </rPh>
    <rPh sb="159" eb="160">
      <t>オオ</t>
    </rPh>
    <rPh sb="162" eb="164">
      <t>ワリアイ</t>
    </rPh>
    <rPh sb="165" eb="166">
      <t>シ</t>
    </rPh>
    <rPh sb="183" eb="185">
      <t>ジョウキョウ</t>
    </rPh>
    <rPh sb="186" eb="187">
      <t>ツヅ</t>
    </rPh>
    <phoneticPr fontId="4"/>
  </si>
  <si>
    <t>　令和元年度から、地方公営企業法を一部適用して公営企業会計をスタートさせました。
　増大する改築需要に対応するため、平成26年度に農業集落排水施設最適整備構想を策定しました。現在、農業集落排水を公共下水道へ接続する工事を順次行っており、費用の縮減を図っています。また、存続する処理場等では、修繕・改築を平準化することで施設の長寿命化を図りながら、経営の安定化を目指しています。
　これらの対応により「経常収支比率」「経費回収率」「汚水処理原価」「施設利用率」の改善及び将来の管渠更新等に向けた資金の確保を目指します。
　人口減少が進んでいることや、使用料が公共下水道事業より低い設定になっている現状も踏まえ、公共下水道・農業集落排水を含めた全体的な使用料体系の在り方を検討していくことが今後の課題です。</t>
    <phoneticPr fontId="4"/>
  </si>
  <si>
    <t>　平成24年度に大島地区、令和元年度に米倉地区、令和3年度に荒川地区、令和4年度に内竹地区、令和5年度に松浦地区の処理場をそれぞれ廃止し、公共下水道に接続しました。
　管渠については、法定耐用年数は50年とされ現状で管渠の老朽化による大きな問題等は見られないものの、機械・装置類については耐用年数が10年から20年程度であり、耐用年数を経過した設備もあることから、適正な管理や早期の修繕により可能な限り延命化を図ることで、設備投資の増加を抑制しています。</t>
    <rPh sb="46" eb="48">
      <t>レイワ</t>
    </rPh>
    <rPh sb="49" eb="51">
      <t>ネンド</t>
    </rPh>
    <rPh sb="52" eb="54">
      <t>マツウラ</t>
    </rPh>
    <rPh sb="54" eb="56">
      <t>チク</t>
    </rPh>
    <rPh sb="133" eb="135">
      <t>キカイ</t>
    </rPh>
    <rPh sb="136" eb="138">
      <t>ソウチ</t>
    </rPh>
    <rPh sb="138" eb="139">
      <t>ルイ</t>
    </rPh>
    <rPh sb="156" eb="157">
      <t>ネン</t>
    </rPh>
    <rPh sb="157" eb="159">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</si>
</sst>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5-415E-BD08-B3E16B9BDC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9D05-415E-BD08-B3E16B9BDC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58.78</c:v>
                </c:pt>
                <c:pt idx="1">
                  <c:v>52.35</c:v>
                </c:pt>
                <c:pt idx="2">
                  <c:v>62.53</c:v>
                </c:pt>
                <c:pt idx="3">
                  <c:v>61.02</c:v>
                </c:pt>
                <c:pt idx="4">
                  <c:v>58.95</c:v>
                </c:pt>
              </c:numCache>
            </c:numRef>
          </c:val>
          <c:extLst>
            <c:ext xmlns:c16="http://schemas.microsoft.com/office/drawing/2014/chart" uri="{C3380CC4-5D6E-409C-BE32-E72D297353CC}">
              <c16:uniqueId val="{00000000-A442-411F-8385-1D609AC6B1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442-411F-8385-1D609AC6B1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87.94</c:v>
                </c:pt>
                <c:pt idx="1">
                  <c:v>86.89</c:v>
                </c:pt>
                <c:pt idx="2">
                  <c:v>87.02</c:v>
                </c:pt>
                <c:pt idx="3">
                  <c:v>88.09</c:v>
                </c:pt>
                <c:pt idx="4">
                  <c:v>87.76</c:v>
                </c:pt>
              </c:numCache>
            </c:numRef>
          </c:val>
          <c:extLst>
            <c:ext xmlns:c16="http://schemas.microsoft.com/office/drawing/2014/chart" uri="{C3380CC4-5D6E-409C-BE32-E72D297353CC}">
              <c16:uniqueId val="{00000000-F978-4208-90F0-D425A210B6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F978-4208-90F0-D425A210B6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95.57</c:v>
                </c:pt>
                <c:pt idx="1">
                  <c:v>100.18</c:v>
                </c:pt>
                <c:pt idx="2">
                  <c:v>95.53</c:v>
                </c:pt>
                <c:pt idx="3">
                  <c:v>97.41</c:v>
                </c:pt>
                <c:pt idx="4">
                  <c:v>113.93</c:v>
                </c:pt>
              </c:numCache>
            </c:numRef>
          </c:val>
          <c:extLst>
            <c:ext xmlns:c16="http://schemas.microsoft.com/office/drawing/2014/chart" uri="{C3380CC4-5D6E-409C-BE32-E72D297353CC}">
              <c16:uniqueId val="{00000000-32BD-44A3-B6AA-CA2BC43497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32BD-44A3-B6AA-CA2BC43497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3.74</c:v>
                </c:pt>
                <c:pt idx="1">
                  <c:v>7.14</c:v>
                </c:pt>
                <c:pt idx="2">
                  <c:v>10.17</c:v>
                </c:pt>
                <c:pt idx="3">
                  <c:v>13.08</c:v>
                </c:pt>
                <c:pt idx="4">
                  <c:v>15.25</c:v>
                </c:pt>
              </c:numCache>
            </c:numRef>
          </c:val>
          <c:extLst>
            <c:ext xmlns:c16="http://schemas.microsoft.com/office/drawing/2014/chart" uri="{C3380CC4-5D6E-409C-BE32-E72D297353CC}">
              <c16:uniqueId val="{00000000-F72D-4F9F-99C4-5FF19C77A5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F72D-4F9F-99C4-5FF19C77A5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05-4875-83FD-8B6B6F3C7D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05-4875-83FD-8B6B6F3C7D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26.38</c:v>
                </c:pt>
                <c:pt idx="3" formatCode="#,##0.00;&quot;△&quot;#,##0.00;&quot;-&quot;">
                  <c:v>44.77</c:v>
                </c:pt>
                <c:pt idx="4">
                  <c:v>0</c:v>
                </c:pt>
              </c:numCache>
            </c:numRef>
          </c:val>
          <c:extLst>
            <c:ext xmlns:c16="http://schemas.microsoft.com/office/drawing/2014/chart" uri="{C3380CC4-5D6E-409C-BE32-E72D297353CC}">
              <c16:uniqueId val="{00000000-7E07-46DE-A74C-8579D7B330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7E07-46DE-A74C-8579D7B330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8.7899999999999991</c:v>
                </c:pt>
                <c:pt idx="1">
                  <c:v>13.64</c:v>
                </c:pt>
                <c:pt idx="2">
                  <c:v>36.31</c:v>
                </c:pt>
                <c:pt idx="3">
                  <c:v>31.93</c:v>
                </c:pt>
                <c:pt idx="4">
                  <c:v>81.8</c:v>
                </c:pt>
              </c:numCache>
            </c:numRef>
          </c:val>
          <c:extLst>
            <c:ext xmlns:c16="http://schemas.microsoft.com/office/drawing/2014/chart" uri="{C3380CC4-5D6E-409C-BE32-E72D297353CC}">
              <c16:uniqueId val="{00000000-1603-4CE0-B74A-2728BE572C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1603-4CE0-B74A-2728BE572C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2D-4970-B6C9-B899051633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6D2D-4970-B6C9-B899051633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76.739999999999995</c:v>
                </c:pt>
                <c:pt idx="1">
                  <c:v>94.47</c:v>
                </c:pt>
                <c:pt idx="2">
                  <c:v>78.569999999999993</c:v>
                </c:pt>
                <c:pt idx="3">
                  <c:v>72.849999999999994</c:v>
                </c:pt>
                <c:pt idx="4">
                  <c:v>66.819999999999993</c:v>
                </c:pt>
              </c:numCache>
            </c:numRef>
          </c:val>
          <c:extLst>
            <c:ext xmlns:c16="http://schemas.microsoft.com/office/drawing/2014/chart" uri="{C3380CC4-5D6E-409C-BE32-E72D297353CC}">
              <c16:uniqueId val="{00000000-3C9C-40B5-97D0-D1CEE88671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3C9C-40B5-97D0-D1CEE88671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163.29</c:v>
                </c:pt>
                <c:pt idx="1">
                  <c:v>132.27000000000001</c:v>
                </c:pt>
                <c:pt idx="2">
                  <c:v>159</c:v>
                </c:pt>
                <c:pt idx="3">
                  <c:v>170.91</c:v>
                </c:pt>
                <c:pt idx="4">
                  <c:v>186.2</c:v>
                </c:pt>
              </c:numCache>
            </c:numRef>
          </c:val>
          <c:extLst>
            <c:ext xmlns:c16="http://schemas.microsoft.com/office/drawing/2014/chart" uri="{C3380CC4-5D6E-409C-BE32-E72D297353CC}">
              <c16:uniqueId val="{00000000-F450-4A24-8DE7-A544AE6F94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F450-4A24-8DE7-A544AE6F94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31" zoomScale="80" zoomScaleNormal="80" workbookViewId="0">
      <selection activeCell="BA57" sqref="BA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新発田市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92855</v>
      </c>
      <c r="AM8" s="45"/>
      <c r="AN8" s="45"/>
      <c r="AO8" s="45"/>
      <c r="AP8" s="45"/>
      <c r="AQ8" s="45"/>
      <c r="AR8" s="45"/>
      <c r="AS8" s="45"/>
      <c r="AT8" s="44">
        <f>データ!T6</f>
        <v>533.11</v>
      </c>
      <c r="AU8" s="44"/>
      <c r="AV8" s="44"/>
      <c r="AW8" s="44"/>
      <c r="AX8" s="44"/>
      <c r="AY8" s="44"/>
      <c r="AZ8" s="44"/>
      <c r="BA8" s="44"/>
      <c r="BB8" s="44">
        <f>データ!U6</f>
        <v>174.18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67.69</v>
      </c>
      <c r="J10" s="44"/>
      <c r="K10" s="44"/>
      <c r="L10" s="44"/>
      <c r="M10" s="44"/>
      <c r="N10" s="44"/>
      <c r="O10" s="44"/>
      <c r="P10" s="44">
        <f>データ!P6</f>
        <v>5.95</v>
      </c>
      <c r="Q10" s="44"/>
      <c r="R10" s="44"/>
      <c r="S10" s="44"/>
      <c r="T10" s="44"/>
      <c r="U10" s="44"/>
      <c r="V10" s="44"/>
      <c r="W10" s="44">
        <f>データ!Q6</f>
        <v>98.59</v>
      </c>
      <c r="X10" s="44"/>
      <c r="Y10" s="44"/>
      <c r="Z10" s="44"/>
      <c r="AA10" s="44"/>
      <c r="AB10" s="44"/>
      <c r="AC10" s="44"/>
      <c r="AD10" s="45">
        <f>データ!R6</f>
        <v>2530</v>
      </c>
      <c r="AE10" s="45"/>
      <c r="AF10" s="45"/>
      <c r="AG10" s="45"/>
      <c r="AH10" s="45"/>
      <c r="AI10" s="45"/>
      <c r="AJ10" s="45"/>
      <c r="AK10" s="2"/>
      <c r="AL10" s="45">
        <f>データ!V6</f>
        <v>5491</v>
      </c>
      <c r="AM10" s="45"/>
      <c r="AN10" s="45"/>
      <c r="AO10" s="45"/>
      <c r="AP10" s="45"/>
      <c r="AQ10" s="45"/>
      <c r="AR10" s="45"/>
      <c r="AS10" s="45"/>
      <c r="AT10" s="44">
        <f>データ!W6</f>
        <v>4.24</v>
      </c>
      <c r="AU10" s="44"/>
      <c r="AV10" s="44"/>
      <c r="AW10" s="44"/>
      <c r="AX10" s="44"/>
      <c r="AY10" s="44"/>
      <c r="AZ10" s="44"/>
      <c r="BA10" s="44"/>
      <c r="BB10" s="44">
        <f>データ!X6</f>
        <v>1295.05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Nl6MfJzhT/eWf6HHoY9LCuDUrAVqoTdddOPnzejostVEbnG0e/1QduZKRjpoll5zmEgxAPZ14e98pgC5hwR8g==" saltValue="qiirumgSlqZHRs05LS7R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152064</v>
      </c>
      <c r="D6" s="19">
        <f t="shared" si="3"/>
        <v>46</v>
      </c>
      <c r="E6" s="19">
        <f t="shared" si="3"/>
        <v>17</v>
      </c>
      <c r="F6" s="19">
        <f t="shared" si="3"/>
        <v>5</v>
      </c>
      <c r="G6" s="19">
        <f t="shared" si="3"/>
        <v>0</v>
      </c>
      <c r="H6" s="19" t="str">
        <f t="shared" si="3"/>
        <v>新潟県　新発田市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67.69</v>
      </c>
      <c r="P6" s="20">
        <f t="shared" si="3"/>
        <v>5.95</v>
      </c>
      <c r="Q6" s="20">
        <f t="shared" si="3"/>
        <v>98.59</v>
      </c>
      <c r="R6" s="20">
        <f t="shared" si="3"/>
        <v>2530</v>
      </c>
      <c r="S6" s="20">
        <f t="shared" si="3"/>
        <v>92855</v>
      </c>
      <c r="T6" s="20">
        <f t="shared" si="3"/>
        <v>533.11</v>
      </c>
      <c r="U6" s="20">
        <f t="shared" si="3"/>
        <v>174.18</v>
      </c>
      <c r="V6" s="20">
        <f t="shared" si="3"/>
        <v>5491</v>
      </c>
      <c r="W6" s="20">
        <f t="shared" si="3"/>
        <v>4.24</v>
      </c>
      <c r="X6" s="20">
        <f t="shared" si="3"/>
        <v>1295.05</v>
      </c>
      <c r="Y6" s="21">
        <f>IF(Y7="",NA(),Y7)</f>
        <v>95.57</v>
      </c>
      <c r="Z6" s="21">
        <f t="shared" ref="Z6:AH6" si="4">IF(Z7="",NA(),Z7)</f>
        <v>100.18</v>
      </c>
      <c r="AA6" s="21">
        <f t="shared" si="4"/>
        <v>95.53</v>
      </c>
      <c r="AB6" s="21">
        <f t="shared" si="4"/>
        <v>97.41</v>
      </c>
      <c r="AC6" s="21">
        <f t="shared" si="4"/>
        <v>113.93</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1">
        <f t="shared" si="5"/>
        <v>26.38</v>
      </c>
      <c r="AM6" s="21">
        <f t="shared" si="5"/>
        <v>44.77</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8.7899999999999991</v>
      </c>
      <c r="AV6" s="21">
        <f t="shared" ref="AV6:BD6" si="6">IF(AV7="",NA(),AV7)</f>
        <v>13.64</v>
      </c>
      <c r="AW6" s="21">
        <f t="shared" si="6"/>
        <v>36.31</v>
      </c>
      <c r="AX6" s="21">
        <f t="shared" si="6"/>
        <v>31.93</v>
      </c>
      <c r="AY6" s="21">
        <f t="shared" si="6"/>
        <v>81.8</v>
      </c>
      <c r="AZ6" s="21">
        <f t="shared" si="6"/>
        <v>44.14</v>
      </c>
      <c r="BA6" s="21">
        <f t="shared" si="6"/>
        <v>37.24</v>
      </c>
      <c r="BB6" s="21">
        <f t="shared" si="6"/>
        <v>33.58</v>
      </c>
      <c r="BC6" s="21">
        <f t="shared" si="6"/>
        <v>35.42</v>
      </c>
      <c r="BD6" s="21">
        <f t="shared" si="6"/>
        <v>39.82</v>
      </c>
      <c r="BE6" s="20" t="str">
        <f>IF(BE7="","",IF(BE7="-","【-】","【"&amp;SUBSTITUTE(TEXT(BE7,"#,##0.00"),"-","△")&amp;"】"))</f>
        <v>【42.02】</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76.739999999999995</v>
      </c>
      <c r="BR6" s="21">
        <f t="shared" ref="BR6:BZ6" si="8">IF(BR7="",NA(),BR7)</f>
        <v>94.47</v>
      </c>
      <c r="BS6" s="21">
        <f t="shared" si="8"/>
        <v>78.569999999999993</v>
      </c>
      <c r="BT6" s="21">
        <f t="shared" si="8"/>
        <v>72.849999999999994</v>
      </c>
      <c r="BU6" s="21">
        <f t="shared" si="8"/>
        <v>66.819999999999993</v>
      </c>
      <c r="BV6" s="21">
        <f t="shared" si="8"/>
        <v>65.37</v>
      </c>
      <c r="BW6" s="21">
        <f t="shared" si="8"/>
        <v>68.11</v>
      </c>
      <c r="BX6" s="21">
        <f t="shared" si="8"/>
        <v>67.23</v>
      </c>
      <c r="BY6" s="21">
        <f t="shared" si="8"/>
        <v>61.82</v>
      </c>
      <c r="BZ6" s="21">
        <f t="shared" si="8"/>
        <v>61.15</v>
      </c>
      <c r="CA6" s="20" t="str">
        <f>IF(CA7="","",IF(CA7="-","【-】","【"&amp;SUBSTITUTE(TEXT(CA7,"#,##0.00"),"-","△")&amp;"】"))</f>
        <v>【56.93】</v>
      </c>
      <c r="CB6" s="21">
        <f>IF(CB7="",NA(),CB7)</f>
        <v>163.29</v>
      </c>
      <c r="CC6" s="21">
        <f t="shared" ref="CC6:CK6" si="9">IF(CC7="",NA(),CC7)</f>
        <v>132.27000000000001</v>
      </c>
      <c r="CD6" s="21">
        <f t="shared" si="9"/>
        <v>159</v>
      </c>
      <c r="CE6" s="21">
        <f t="shared" si="9"/>
        <v>170.91</v>
      </c>
      <c r="CF6" s="21">
        <f t="shared" si="9"/>
        <v>186.2</v>
      </c>
      <c r="CG6" s="21">
        <f t="shared" si="9"/>
        <v>228.99</v>
      </c>
      <c r="CH6" s="21">
        <f t="shared" si="9"/>
        <v>222.41</v>
      </c>
      <c r="CI6" s="21">
        <f t="shared" si="9"/>
        <v>228.21</v>
      </c>
      <c r="CJ6" s="21">
        <f t="shared" si="9"/>
        <v>246.9</v>
      </c>
      <c r="CK6" s="21">
        <f t="shared" si="9"/>
        <v>250.43</v>
      </c>
      <c r="CL6" s="20" t="str">
        <f>IF(CL7="","",IF(CL7="-","【-】","【"&amp;SUBSTITUTE(TEXT(CL7,"#,##0.00"),"-","△")&amp;"】"))</f>
        <v>【271.15】</v>
      </c>
      <c r="CM6" s="21">
        <f>IF(CM7="",NA(),CM7)</f>
        <v>58.78</v>
      </c>
      <c r="CN6" s="21">
        <f t="shared" ref="CN6:CV6" si="10">IF(CN7="",NA(),CN7)</f>
        <v>52.35</v>
      </c>
      <c r="CO6" s="21">
        <f t="shared" si="10"/>
        <v>62.53</v>
      </c>
      <c r="CP6" s="21">
        <f t="shared" si="10"/>
        <v>61.02</v>
      </c>
      <c r="CQ6" s="21">
        <f t="shared" si="10"/>
        <v>58.95</v>
      </c>
      <c r="CR6" s="21">
        <f t="shared" si="10"/>
        <v>54.06</v>
      </c>
      <c r="CS6" s="21">
        <f t="shared" si="10"/>
        <v>55.26</v>
      </c>
      <c r="CT6" s="21">
        <f t="shared" si="10"/>
        <v>54.54</v>
      </c>
      <c r="CU6" s="21">
        <f t="shared" si="10"/>
        <v>52.9</v>
      </c>
      <c r="CV6" s="21">
        <f t="shared" si="10"/>
        <v>52.63</v>
      </c>
      <c r="CW6" s="20" t="str">
        <f>IF(CW7="","",IF(CW7="-","【-】","【"&amp;SUBSTITUTE(TEXT(CW7,"#,##0.00"),"-","△")&amp;"】"))</f>
        <v>【49.87】</v>
      </c>
      <c r="CX6" s="21">
        <f>IF(CX7="",NA(),CX7)</f>
        <v>87.94</v>
      </c>
      <c r="CY6" s="21">
        <f t="shared" ref="CY6:DG6" si="11">IF(CY7="",NA(),CY7)</f>
        <v>86.89</v>
      </c>
      <c r="CZ6" s="21">
        <f t="shared" si="11"/>
        <v>87.02</v>
      </c>
      <c r="DA6" s="21">
        <f t="shared" si="11"/>
        <v>88.09</v>
      </c>
      <c r="DB6" s="21">
        <f t="shared" si="11"/>
        <v>87.76</v>
      </c>
      <c r="DC6" s="21">
        <f t="shared" si="11"/>
        <v>90.11</v>
      </c>
      <c r="DD6" s="21">
        <f t="shared" si="11"/>
        <v>90.52</v>
      </c>
      <c r="DE6" s="21">
        <f t="shared" si="11"/>
        <v>90.3</v>
      </c>
      <c r="DF6" s="21">
        <f t="shared" si="11"/>
        <v>90.3</v>
      </c>
      <c r="DG6" s="21">
        <f t="shared" si="11"/>
        <v>90.32</v>
      </c>
      <c r="DH6" s="20" t="str">
        <f>IF(DH7="","",IF(DH7="-","【-】","【"&amp;SUBSTITUTE(TEXT(DH7,"#,##0.00"),"-","△")&amp;"】"))</f>
        <v>【87.54】</v>
      </c>
      <c r="DI6" s="21">
        <f>IF(DI7="",NA(),DI7)</f>
        <v>3.74</v>
      </c>
      <c r="DJ6" s="21">
        <f t="shared" ref="DJ6:DR6" si="12">IF(DJ7="",NA(),DJ7)</f>
        <v>7.14</v>
      </c>
      <c r="DK6" s="21">
        <f t="shared" si="12"/>
        <v>10.17</v>
      </c>
      <c r="DL6" s="21">
        <f t="shared" si="12"/>
        <v>13.08</v>
      </c>
      <c r="DM6" s="21">
        <f t="shared" si="12"/>
        <v>15.25</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152064</v>
      </c>
      <c r="D7" s="23">
        <v>46</v>
      </c>
      <c r="E7" s="23">
        <v>17</v>
      </c>
      <c r="F7" s="23">
        <v>5</v>
      </c>
      <c r="G7" s="23">
        <v>0</v>
      </c>
      <c r="H7" s="23" t="s">
        <v>96</v>
      </c>
      <c r="I7" s="23" t="s">
        <v>97</v>
      </c>
      <c r="J7" s="23" t="s">
        <v>98</v>
      </c>
      <c r="K7" s="23" t="s">
        <v>99</v>
      </c>
      <c r="L7" s="23" t="s">
        <v>100</v>
      </c>
      <c r="M7" s="23" t="s">
        <v>101</v>
      </c>
      <c r="N7" s="24" t="s">
        <v>102</v>
      </c>
      <c r="O7" s="24">
        <v>67.69</v>
      </c>
      <c r="P7" s="24">
        <v>5.95</v>
      </c>
      <c r="Q7" s="24">
        <v>98.59</v>
      </c>
      <c r="R7" s="24">
        <v>2530</v>
      </c>
      <c r="S7" s="24">
        <v>92855</v>
      </c>
      <c r="T7" s="24">
        <v>533.11</v>
      </c>
      <c r="U7" s="24">
        <v>174.18</v>
      </c>
      <c r="V7" s="24">
        <v>5491</v>
      </c>
      <c r="W7" s="24">
        <v>4.24</v>
      </c>
      <c r="X7" s="24">
        <v>1295.05</v>
      </c>
      <c r="Y7" s="24">
        <v>95.57</v>
      </c>
      <c r="Z7" s="24">
        <v>100.18</v>
      </c>
      <c r="AA7" s="24">
        <v>95.53</v>
      </c>
      <c r="AB7" s="24">
        <v>97.41</v>
      </c>
      <c r="AC7" s="24">
        <v>113.93</v>
      </c>
      <c r="AD7" s="24">
        <v>101.91</v>
      </c>
      <c r="AE7" s="24">
        <v>103.09</v>
      </c>
      <c r="AF7" s="24">
        <v>102.11</v>
      </c>
      <c r="AG7" s="24">
        <v>101.91</v>
      </c>
      <c r="AH7" s="24">
        <v>103.07</v>
      </c>
      <c r="AI7" s="24">
        <v>104.44</v>
      </c>
      <c r="AJ7" s="24">
        <v>0</v>
      </c>
      <c r="AK7" s="24">
        <v>0</v>
      </c>
      <c r="AL7" s="24">
        <v>26.38</v>
      </c>
      <c r="AM7" s="24">
        <v>44.77</v>
      </c>
      <c r="AN7" s="24">
        <v>0</v>
      </c>
      <c r="AO7" s="24">
        <v>127.98</v>
      </c>
      <c r="AP7" s="24">
        <v>101.24</v>
      </c>
      <c r="AQ7" s="24">
        <v>124.9</v>
      </c>
      <c r="AR7" s="24">
        <v>124.8</v>
      </c>
      <c r="AS7" s="24">
        <v>120.64</v>
      </c>
      <c r="AT7" s="24">
        <v>124.06</v>
      </c>
      <c r="AU7" s="24">
        <v>8.7899999999999991</v>
      </c>
      <c r="AV7" s="24">
        <v>13.64</v>
      </c>
      <c r="AW7" s="24">
        <v>36.31</v>
      </c>
      <c r="AX7" s="24">
        <v>31.93</v>
      </c>
      <c r="AY7" s="24">
        <v>81.8</v>
      </c>
      <c r="AZ7" s="24">
        <v>44.14</v>
      </c>
      <c r="BA7" s="24">
        <v>37.24</v>
      </c>
      <c r="BB7" s="24">
        <v>33.58</v>
      </c>
      <c r="BC7" s="24">
        <v>35.42</v>
      </c>
      <c r="BD7" s="24">
        <v>39.82</v>
      </c>
      <c r="BE7" s="24">
        <v>42.02</v>
      </c>
      <c r="BF7" s="24">
        <v>0</v>
      </c>
      <c r="BG7" s="24">
        <v>0</v>
      </c>
      <c r="BH7" s="24">
        <v>0</v>
      </c>
      <c r="BI7" s="24">
        <v>0</v>
      </c>
      <c r="BJ7" s="24">
        <v>0</v>
      </c>
      <c r="BK7" s="24">
        <v>654.71</v>
      </c>
      <c r="BL7" s="24">
        <v>783.8</v>
      </c>
      <c r="BM7" s="24">
        <v>778.81</v>
      </c>
      <c r="BN7" s="24">
        <v>718.49</v>
      </c>
      <c r="BO7" s="24">
        <v>743.31</v>
      </c>
      <c r="BP7" s="24">
        <v>785.1</v>
      </c>
      <c r="BQ7" s="24">
        <v>76.739999999999995</v>
      </c>
      <c r="BR7" s="24">
        <v>94.47</v>
      </c>
      <c r="BS7" s="24">
        <v>78.569999999999993</v>
      </c>
      <c r="BT7" s="24">
        <v>72.849999999999994</v>
      </c>
      <c r="BU7" s="24">
        <v>66.819999999999993</v>
      </c>
      <c r="BV7" s="24">
        <v>65.37</v>
      </c>
      <c r="BW7" s="24">
        <v>68.11</v>
      </c>
      <c r="BX7" s="24">
        <v>67.23</v>
      </c>
      <c r="BY7" s="24">
        <v>61.82</v>
      </c>
      <c r="BZ7" s="24">
        <v>61.15</v>
      </c>
      <c r="CA7" s="24">
        <v>56.93</v>
      </c>
      <c r="CB7" s="24">
        <v>163.29</v>
      </c>
      <c r="CC7" s="24">
        <v>132.27000000000001</v>
      </c>
      <c r="CD7" s="24">
        <v>159</v>
      </c>
      <c r="CE7" s="24">
        <v>170.91</v>
      </c>
      <c r="CF7" s="24">
        <v>186.2</v>
      </c>
      <c r="CG7" s="24">
        <v>228.99</v>
      </c>
      <c r="CH7" s="24">
        <v>222.41</v>
      </c>
      <c r="CI7" s="24">
        <v>228.21</v>
      </c>
      <c r="CJ7" s="24">
        <v>246.9</v>
      </c>
      <c r="CK7" s="24">
        <v>250.43</v>
      </c>
      <c r="CL7" s="24">
        <v>271.14999999999998</v>
      </c>
      <c r="CM7" s="24">
        <v>58.78</v>
      </c>
      <c r="CN7" s="24">
        <v>52.35</v>
      </c>
      <c r="CO7" s="24">
        <v>62.53</v>
      </c>
      <c r="CP7" s="24">
        <v>61.02</v>
      </c>
      <c r="CQ7" s="24">
        <v>58.95</v>
      </c>
      <c r="CR7" s="24">
        <v>54.06</v>
      </c>
      <c r="CS7" s="24">
        <v>55.26</v>
      </c>
      <c r="CT7" s="24">
        <v>54.54</v>
      </c>
      <c r="CU7" s="24">
        <v>52.9</v>
      </c>
      <c r="CV7" s="24">
        <v>52.63</v>
      </c>
      <c r="CW7" s="24">
        <v>49.87</v>
      </c>
      <c r="CX7" s="24">
        <v>87.94</v>
      </c>
      <c r="CY7" s="24">
        <v>86.89</v>
      </c>
      <c r="CZ7" s="24">
        <v>87.02</v>
      </c>
      <c r="DA7" s="24">
        <v>88.09</v>
      </c>
      <c r="DB7" s="24">
        <v>87.76</v>
      </c>
      <c r="DC7" s="24">
        <v>90.11</v>
      </c>
      <c r="DD7" s="24">
        <v>90.52</v>
      </c>
      <c r="DE7" s="24">
        <v>90.3</v>
      </c>
      <c r="DF7" s="24">
        <v>90.3</v>
      </c>
      <c r="DG7" s="24">
        <v>90.32</v>
      </c>
      <c r="DH7" s="24">
        <v>87.54</v>
      </c>
      <c r="DI7" s="24">
        <v>3.74</v>
      </c>
      <c r="DJ7" s="24">
        <v>7.14</v>
      </c>
      <c r="DK7" s="24">
        <v>10.17</v>
      </c>
      <c r="DL7" s="24">
        <v>13.08</v>
      </c>
      <c r="DM7" s="24">
        <v>15.25</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水島　祐介</dc:creator>
  <cp:lastModifiedBy>新発田市</cp:lastModifiedBy>
  <cp:lastPrinted>2025-01-31T00:59:42Z</cp:lastPrinted>
  <dcterms:created xsi:type="dcterms:W3CDTF">2025-01-29T06:04:40Z</dcterms:created>
  <dcterms:modified xsi:type="dcterms:W3CDTF">2025-01-31T01:14:12Z</dcterms:modified>
</cp:coreProperties>
</file>