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水道局\200 庶務\45 照会・回答\照会・回答【経営管理係】\Ｒ06照会・回答\財務課\31【済】　経営比較分析（令和５年度決算）\0214 県確認事項\"/>
    </mc:Choice>
  </mc:AlternateContent>
  <xr:revisionPtr revIDLastSave="0" documentId="13_ncr:1_{9624ED2E-76E2-46E7-A056-1DFB226F2E31}" xr6:coauthVersionLast="36" xr6:coauthVersionMax="36" xr10:uidLastSave="{00000000-0000-0000-0000-000000000000}"/>
  <workbookProtection workbookAlgorithmName="SHA-512" workbookHashValue="w7CtmhWWVqtC5/ZcyF21dwtmrE9JUaRLwNXVM0Ur7cgFFzfQM14ZAh+E8tN277EvSeCOuoekNLC087A420NIxg==" workbookSaltValue="eAW8soOkh9vGg/BaZfsJK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<sst xmlns="http://schemas.openxmlformats.org/spreadsheetml/2006/main" count="228" uniqueCount="113">
  <si>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</si>
  <si>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</si>
  <si>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</si>
  <si>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</si>
  <si>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</si>
  <si>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</si>
  <si>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</si>
  <si>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</si>
  <si>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</si>
  <si>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</si>
  <si>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</si>
  <si>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</si>
  <si>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</si>
  <si>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</si>
  <si>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</si>
  <si>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</si>
  <si>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</si>
  <si>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</si>
  <si>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</si>
  <si>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</si>
  <si>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</si>
  <si>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</si>
  <si>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</si>
  <si>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</si>
  <si>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</si>
  <si>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</si>
  <si>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</si>
  <si>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</si>
  <si>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</si>
  <si>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</si>
  <si>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</si>
  <si>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</si>
  <si>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</si>
  <si>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</si>
  <si>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</si>
  <si>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</si>
  <si>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</si>
  <si>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</si>
  <si>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</si>
  <si>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</si>
  <si>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</si>
  <si>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</si>
  <si>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</si>
  <si>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</si>
  <si>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</si>
  <si>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</si>
  <si>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</si>
  <si>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</si>
  <si>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</si>
  <si>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</si>
  <si>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</si>
  <si>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</si>
  <si>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</si>
  <si>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</si>
  <si>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</si>
  <si>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</si>
  <si>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</si>
  <si>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</si>
  <si>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</si>
  <si>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</si>
  <si>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</si>
  <si>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</si>
  <si>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</si>
  <si>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</si>
  <si>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</si>
  <si>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</si>
  <si>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</si>
  <si>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</si>
  <si>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</si>
  <si>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</si>
  <si>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</si>
  <si>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</si>
  <si>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</si>
  <si>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</si>
  <si>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</si>
  <si>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</si>
  <si>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</si>
  <si>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</si>
  <si>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</si>
  <si>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</si>
  <si>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</si>
  <si>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</si>
  <si>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</si>
  <si>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</si>
  <si>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</si>
  <si>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</si>
  <si>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</si>
  <si>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</si>
  <si>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</si>
  <si>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</si>
  <si>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</si>
  <si>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</si>
  <si>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</si>
  <si>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</si>
  <si>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</si>
  <si>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</si>
  <si>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</si>
  <si>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</si>
  <si>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</si>
  <si>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</si>
  <si>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</si>
  <si>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</si>
  <si>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</si>
  <si>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</si>
  <si>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</si>
  <si>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</si>
  <si>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</si>
  <si>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</si>
  <si>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</si>
  <si>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</si>
  <si>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「料金回収率」、「給水原価」の指標値は、全国平均、類似団体平均との比較では良好な結果となっています。
　「流動比率」、「企業債残高対給水収益比率」では、流動資産が少なく、給水収益に対して企業債残高が多くなっていますが、健全性の面では直ちに問題はない状況にあります。
　「管路経年化率」及び「管路更新率」では、法定耐用年数を経過した資産が多く、管路更新率が低い状況となっています。有利な財源を活用し、引続き計画的に施設・管路等の更新工事を進めていきます。
　令和6年度には、中長期的な経営の基本計画である「経営戦略」の改定を進めており、健全で効率的な水道事業運営を目指していきます。</t>
    <rPh sb="23" eb="25">
      <t>ヘイキン</t>
    </rPh>
    <rPh sb="34" eb="36">
      <t>ヒカク</t>
    </rPh>
    <rPh sb="38" eb="40">
      <t>リョウコウ</t>
    </rPh>
    <rPh sb="110" eb="113">
      <t>ケンゼンセイ</t>
    </rPh>
    <rPh sb="114" eb="115">
      <t>メン</t>
    </rPh>
    <rPh sb="117" eb="118">
      <t>タダ</t>
    </rPh>
    <rPh sb="120" eb="122">
      <t>モンダイ</t>
    </rPh>
    <rPh sb="125" eb="127">
      <t>ジョウキョウ</t>
    </rPh>
    <rPh sb="207" eb="209">
      <t>シセツ</t>
    </rPh>
    <rPh sb="210" eb="212">
      <t>カンロ</t>
    </rPh>
    <rPh sb="212" eb="213">
      <t>トウ</t>
    </rPh>
    <rPh sb="214" eb="216">
      <t>コウシン</t>
    </rPh>
    <rPh sb="229" eb="231">
      <t>レイワ</t>
    </rPh>
    <rPh sb="232" eb="233">
      <t>ネン</t>
    </rPh>
    <rPh sb="233" eb="234">
      <t>ド</t>
    </rPh>
    <rPh sb="237" eb="241">
      <t>チュウチョウキテキ</t>
    </rPh>
    <rPh sb="242" eb="244">
      <t>ケイエイ</t>
    </rPh>
    <rPh sb="245" eb="247">
      <t>キホン</t>
    </rPh>
    <rPh sb="247" eb="249">
      <t>ケイカク</t>
    </rPh>
    <rPh sb="253" eb="255">
      <t>ケイエイ</t>
    </rPh>
    <rPh sb="255" eb="257">
      <t>センリャク</t>
    </rPh>
    <rPh sb="259" eb="261">
      <t>カイテイ</t>
    </rPh>
    <rPh sb="262" eb="263">
      <t>スス</t>
    </rPh>
    <rPh sb="268" eb="270">
      <t>ケンゼン</t>
    </rPh>
    <rPh sb="271" eb="274">
      <t>コウリツテキ</t>
    </rPh>
    <rPh sb="275" eb="277">
      <t>スイドウ</t>
    </rPh>
    <rPh sb="277" eb="279">
      <t>ジギョウ</t>
    </rPh>
    <rPh sb="279" eb="281">
      <t>ウンエイ</t>
    </rPh>
    <rPh sb="282" eb="284">
      <t>メザ</t>
    </rPh>
    <phoneticPr fontId="4"/>
  </si>
  <si>
    <r>
      <t>　「①経常収支比率」は、110％程度で安定して推移しており、全国平均、類似団体平均と近接していますが、人件費・委託料等</t>
    </r>
    <r>
      <rPr>
        <sz val="11"/>
        <rFont val="ＭＳ ゴシック"/>
        <family val="3"/>
        <charset val="128"/>
      </rPr>
      <t>の経費増加により、前年度に比べ悪化しました。</t>
    </r>
    <r>
      <rPr>
        <sz val="11"/>
        <color theme="1"/>
        <rFont val="ＭＳ ゴシック"/>
        <family val="3"/>
        <charset val="128"/>
      </rPr>
      <t xml:space="preserve">
　「③流動比率」は、低い数値で推移していますが、改善傾向にあります。また、短期支払に対応できるだけの現金・預金等は確保できています。
　「④企業債残高対給水収益比率」は、全国平均、類似団体平均に比べて高い状況にあります。これは平成13年～24年の未普及地域解消を目的とした拡張工事が要因ですが、企業債残高は着実に減少しています。
　「⑤料金回収率」は、100%を上回っており、給水に係る費用が給水収益で賄われています。
　「⑥給水原価」は、人口減少により有収水量が減少し、人件費・委託料等の費用が増加しているため、上昇傾向にあります。
　「⑦施設利用率」は、全国平均、類似団体平均より低い数値で推移しており、施設等の更新時期に合わせて適正な規模へ見直していく必要があります。
　「⑧有収率」は、全国平均、類似団体平均に比べ低い値を示しています。有収率向上に向け、今後も計画的に老朽化した管路の更新を行っていきます。</t>
    </r>
    <rPh sb="16" eb="18">
      <t>テイド</t>
    </rPh>
    <rPh sb="19" eb="21">
      <t>アンテイ</t>
    </rPh>
    <rPh sb="23" eb="25">
      <t>スイイ</t>
    </rPh>
    <rPh sb="30" eb="32">
      <t>ゼンコク</t>
    </rPh>
    <rPh sb="42" eb="44">
      <t>キンセツ</t>
    </rPh>
    <rPh sb="51" eb="54">
      <t>ジンケンヒ</t>
    </rPh>
    <rPh sb="55" eb="58">
      <t>イタクリョウ</t>
    </rPh>
    <rPh sb="58" eb="59">
      <t>トウ</t>
    </rPh>
    <rPh sb="59" eb="61">
      <t>ケイヒ</t>
    </rPh>
    <rPh sb="61" eb="63">
      <t>ゾウカ</t>
    </rPh>
    <rPh sb="67" eb="70">
      <t>ゼンネンド</t>
    </rPh>
    <rPh sb="71" eb="72">
      <t>クラ</t>
    </rPh>
    <rPh sb="73" eb="75">
      <t>アッカ</t>
    </rPh>
    <rPh sb="106" eb="108">
      <t>カイゼン</t>
    </rPh>
    <rPh sb="108" eb="110">
      <t>ケイコウ</t>
    </rPh>
    <rPh sb="132" eb="134">
      <t>ゲンキン</t>
    </rPh>
    <rPh sb="135" eb="137">
      <t>ヨキン</t>
    </rPh>
    <rPh sb="137" eb="138">
      <t>トウ</t>
    </rPh>
    <rPh sb="139" eb="141">
      <t>カクホ</t>
    </rPh>
    <rPh sb="222" eb="224">
      <t>ヨウイン</t>
    </rPh>
    <rPh sb="228" eb="230">
      <t>キギョウ</t>
    </rPh>
    <rPh sb="230" eb="231">
      <t>サイ</t>
    </rPh>
    <rPh sb="231" eb="233">
      <t>ザンダカ</t>
    </rPh>
    <rPh sb="234" eb="236">
      <t>チャクジツ</t>
    </rPh>
    <rPh sb="237" eb="239">
      <t>ゲンショウ</t>
    </rPh>
    <rPh sb="262" eb="264">
      <t>ウワマワ</t>
    </rPh>
    <rPh sb="269" eb="271">
      <t>キュウスイ</t>
    </rPh>
    <rPh sb="272" eb="273">
      <t>カカ</t>
    </rPh>
    <rPh sb="274" eb="276">
      <t>ヒヨウ</t>
    </rPh>
    <rPh sb="277" eb="279">
      <t>キュウスイ</t>
    </rPh>
    <rPh sb="279" eb="281">
      <t>シュウエキ</t>
    </rPh>
    <rPh sb="282" eb="283">
      <t>マカナ</t>
    </rPh>
    <rPh sb="374" eb="375">
      <t>ヒク</t>
    </rPh>
    <rPh sb="376" eb="378">
      <t>スウチ</t>
    </rPh>
    <rPh sb="470" eb="473">
      <t>ロウキュウカ</t>
    </rPh>
    <rPh sb="475" eb="477">
      <t>カンロ</t>
    </rPh>
    <phoneticPr fontId="4"/>
  </si>
  <si>
    <t>　施設・管路等の資産の老朽化度合を示す「①有形固定資産減価償却率」は年々上昇しています。また、法定耐用年数を超えた管路延長の割合を示す「②管路経年化率」は、類似団体平均に比べ高い数値を示しており、施設の老朽化が進んでいます。
　当該年度に更新した管路延長の割合を示す「③管路更新率」は、前年度に比べて大きく低下していますが、令和8年度までの複数年事業として基幹管路（送水管）の耐震化に取り組んでいるためです。</t>
    <rPh sb="82" eb="84">
      <t>ヘイキン</t>
    </rPh>
    <rPh sb="98" eb="100">
      <t>シセツ</t>
    </rPh>
    <rPh sb="103" eb="104">
      <t>カ</t>
    </rPh>
    <rPh sb="105" eb="106">
      <t>スス</t>
    </rPh>
    <rPh sb="114" eb="116">
      <t>トウガイ</t>
    </rPh>
    <rPh sb="116" eb="118">
      <t>ネンド</t>
    </rPh>
    <rPh sb="119" eb="121">
      <t>コウシン</t>
    </rPh>
    <rPh sb="123" eb="125">
      <t>カンロ</t>
    </rPh>
    <rPh sb="125" eb="127">
      <t>エンチョウ</t>
    </rPh>
    <rPh sb="128" eb="129">
      <t>ワリ</t>
    </rPh>
    <rPh sb="129" eb="130">
      <t>ア</t>
    </rPh>
    <rPh sb="131" eb="132">
      <t>シメ</t>
    </rPh>
    <rPh sb="137" eb="139">
      <t>コウシン</t>
    </rPh>
    <rPh sb="143" eb="146">
      <t>ゼンネンド</t>
    </rPh>
    <rPh sb="147" eb="148">
      <t>クラ</t>
    </rPh>
    <rPh sb="150" eb="151">
      <t>オオ</t>
    </rPh>
    <rPh sb="153" eb="155">
      <t>テイカ</t>
    </rPh>
    <rPh sb="162" eb="164">
      <t>レイワ</t>
    </rPh>
    <rPh sb="165" eb="167">
      <t>ネンド</t>
    </rPh>
    <rPh sb="170" eb="172">
      <t>フクスウ</t>
    </rPh>
    <rPh sb="172" eb="173">
      <t>ネン</t>
    </rPh>
    <rPh sb="173" eb="175">
      <t>ジギョウ</t>
    </rPh>
    <rPh sb="178" eb="180">
      <t>キカン</t>
    </rPh>
    <rPh sb="180" eb="182">
      <t>カンロ</t>
    </rPh>
    <rPh sb="183" eb="186">
      <t>ソウスイカン</t>
    </rPh>
    <rPh sb="188" eb="191">
      <t>タイシンカ</t>
    </rPh>
    <rPh sb="192" eb="193">
      <t>ト</t>
    </rPh>
    <rPh sb="194" eb="19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</si>
</sst>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0.79</c:v>
                </c:pt>
                <c:pt idx="1">
                  <c:v>1.04</c:v>
                </c:pt>
                <c:pt idx="2">
                  <c:v>0.54</c:v>
                </c:pt>
                <c:pt idx="3">
                  <c:v>0.57999999999999996</c:v>
                </c:pt>
                <c:pt idx="4">
                  <c:v>0.16</c:v>
                </c:pt>
              </c:numCache>
            </c:numRef>
          </c:val>
          <c:extLst>
            <c:ext xmlns:c16="http://schemas.microsoft.com/office/drawing/2014/chart" uri="{C3380CC4-5D6E-409C-BE32-E72D297353CC}">
              <c16:uniqueId val="{00000000-C2F6-44D3-808E-0043FBCEF5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2F6-44D3-808E-0043FBCEF5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52.86</c:v>
                </c:pt>
                <c:pt idx="1">
                  <c:v>53.49</c:v>
                </c:pt>
                <c:pt idx="2">
                  <c:v>52.57</c:v>
                </c:pt>
                <c:pt idx="3">
                  <c:v>52.96</c:v>
                </c:pt>
                <c:pt idx="4">
                  <c:v>52.18</c:v>
                </c:pt>
              </c:numCache>
            </c:numRef>
          </c:val>
          <c:extLst>
            <c:ext xmlns:c16="http://schemas.microsoft.com/office/drawing/2014/chart" uri="{C3380CC4-5D6E-409C-BE32-E72D297353CC}">
              <c16:uniqueId val="{00000000-9C1F-468B-8C8C-D728A4EAA3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C1F-468B-8C8C-D728A4EAA3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85.27</c:v>
                </c:pt>
                <c:pt idx="1">
                  <c:v>85.47</c:v>
                </c:pt>
                <c:pt idx="2">
                  <c:v>86.58</c:v>
                </c:pt>
                <c:pt idx="3">
                  <c:v>85.01</c:v>
                </c:pt>
                <c:pt idx="4">
                  <c:v>84.64</c:v>
                </c:pt>
              </c:numCache>
            </c:numRef>
          </c:val>
          <c:extLst>
            <c:ext xmlns:c16="http://schemas.microsoft.com/office/drawing/2014/chart" uri="{C3380CC4-5D6E-409C-BE32-E72D297353CC}">
              <c16:uniqueId val="{00000000-91E6-44F9-98EF-5D518615C0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91E6-44F9-98EF-5D518615C0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109.52</c:v>
                </c:pt>
                <c:pt idx="1">
                  <c:v>110.29</c:v>
                </c:pt>
                <c:pt idx="2">
                  <c:v>111.65</c:v>
                </c:pt>
                <c:pt idx="3">
                  <c:v>109.77</c:v>
                </c:pt>
                <c:pt idx="4">
                  <c:v>108.01</c:v>
                </c:pt>
              </c:numCache>
            </c:numRef>
          </c:val>
          <c:extLst>
            <c:ext xmlns:c16="http://schemas.microsoft.com/office/drawing/2014/chart" uri="{C3380CC4-5D6E-409C-BE32-E72D297353CC}">
              <c16:uniqueId val="{00000000-619D-45EF-AC0E-D0B42FEA99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619D-45EF-AC0E-D0B42FEA99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46.64</c:v>
                </c:pt>
                <c:pt idx="1">
                  <c:v>47.93</c:v>
                </c:pt>
                <c:pt idx="2">
                  <c:v>49.18</c:v>
                </c:pt>
                <c:pt idx="3">
                  <c:v>50.14</c:v>
                </c:pt>
                <c:pt idx="4">
                  <c:v>51.93</c:v>
                </c:pt>
              </c:numCache>
            </c:numRef>
          </c:val>
          <c:extLst>
            <c:ext xmlns:c16="http://schemas.microsoft.com/office/drawing/2014/chart" uri="{C3380CC4-5D6E-409C-BE32-E72D297353CC}">
              <c16:uniqueId val="{00000000-CDBE-431C-BCC9-83A644A980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DBE-431C-BCC9-83A644A980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16.559999999999999</c:v>
                </c:pt>
                <c:pt idx="1">
                  <c:v>17.29</c:v>
                </c:pt>
                <c:pt idx="2">
                  <c:v>19.93</c:v>
                </c:pt>
                <c:pt idx="3">
                  <c:v>22.45</c:v>
                </c:pt>
                <c:pt idx="4">
                  <c:v>24.7</c:v>
                </c:pt>
              </c:numCache>
            </c:numRef>
          </c:val>
          <c:extLst>
            <c:ext xmlns:c16="http://schemas.microsoft.com/office/drawing/2014/chart" uri="{C3380CC4-5D6E-409C-BE32-E72D297353CC}">
              <c16:uniqueId val="{00000000-4CCE-4CAA-8A08-92845FBE9E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CCE-4CAA-8A08-92845FBE9E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BA-458F-9B39-8DD85012E9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6BA-458F-9B39-8DD85012E9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163.57</c:v>
                </c:pt>
                <c:pt idx="1">
                  <c:v>150.05000000000001</c:v>
                </c:pt>
                <c:pt idx="2">
                  <c:v>156.78</c:v>
                </c:pt>
                <c:pt idx="3">
                  <c:v>173.6</c:v>
                </c:pt>
                <c:pt idx="4">
                  <c:v>209.17</c:v>
                </c:pt>
              </c:numCache>
            </c:numRef>
          </c:val>
          <c:extLst>
            <c:ext xmlns:c16="http://schemas.microsoft.com/office/drawing/2014/chart" uri="{C3380CC4-5D6E-409C-BE32-E72D297353CC}">
              <c16:uniqueId val="{00000000-9970-4918-B68F-850B5FFD8A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970-4918-B68F-850B5FFD8A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434.85</c:v>
                </c:pt>
                <c:pt idx="1">
                  <c:v>474.55</c:v>
                </c:pt>
                <c:pt idx="2">
                  <c:v>391.65</c:v>
                </c:pt>
                <c:pt idx="3">
                  <c:v>386.81</c:v>
                </c:pt>
                <c:pt idx="4">
                  <c:v>375.29</c:v>
                </c:pt>
              </c:numCache>
            </c:numRef>
          </c:val>
          <c:extLst>
            <c:ext xmlns:c16="http://schemas.microsoft.com/office/drawing/2014/chart" uri="{C3380CC4-5D6E-409C-BE32-E72D297353CC}">
              <c16:uniqueId val="{00000000-D8F3-4FE4-BB18-5BD1FFECC3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8F3-4FE4-BB18-5BD1FFECC3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106.05</c:v>
                </c:pt>
                <c:pt idx="1">
                  <c:v>91.77</c:v>
                </c:pt>
                <c:pt idx="2">
                  <c:v>108.34</c:v>
                </c:pt>
                <c:pt idx="3">
                  <c:v>107.04</c:v>
                </c:pt>
                <c:pt idx="4">
                  <c:v>104.63</c:v>
                </c:pt>
              </c:numCache>
            </c:numRef>
          </c:val>
          <c:extLst>
            <c:ext xmlns:c16="http://schemas.microsoft.com/office/drawing/2014/chart" uri="{C3380CC4-5D6E-409C-BE32-E72D297353CC}">
              <c16:uniqueId val="{00000000-1C5A-4025-A916-3F501B51BF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C5A-4025-A916-3F501B51BF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166.43</c:v>
                </c:pt>
                <c:pt idx="1">
                  <c:v>167.34</c:v>
                </c:pt>
                <c:pt idx="2">
                  <c:v>166.68</c:v>
                </c:pt>
                <c:pt idx="3">
                  <c:v>168.93</c:v>
                </c:pt>
                <c:pt idx="4">
                  <c:v>173.26</c:v>
                </c:pt>
              </c:numCache>
            </c:numRef>
          </c:val>
          <c:extLst>
            <c:ext xmlns:c16="http://schemas.microsoft.com/office/drawing/2014/chart" uri="{C3380CC4-5D6E-409C-BE32-E72D297353CC}">
              <c16:uniqueId val="{00000000-1E90-49EC-A5DB-6146747596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E90-49EC-A5DB-6146747596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新発田市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92855</v>
      </c>
      <c r="AM8" s="44"/>
      <c r="AN8" s="44"/>
      <c r="AO8" s="44"/>
      <c r="AP8" s="44"/>
      <c r="AQ8" s="44"/>
      <c r="AR8" s="44"/>
      <c r="AS8" s="44"/>
      <c r="AT8" s="45">
        <f>データ!$S$6</f>
        <v>533.11</v>
      </c>
      <c r="AU8" s="46"/>
      <c r="AV8" s="46"/>
      <c r="AW8" s="46"/>
      <c r="AX8" s="46"/>
      <c r="AY8" s="46"/>
      <c r="AZ8" s="46"/>
      <c r="BA8" s="46"/>
      <c r="BB8" s="47">
        <f>データ!$T$6</f>
        <v>174.18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65.75</v>
      </c>
      <c r="J10" s="46"/>
      <c r="K10" s="46"/>
      <c r="L10" s="46"/>
      <c r="M10" s="46"/>
      <c r="N10" s="46"/>
      <c r="O10" s="80"/>
      <c r="P10" s="47">
        <f>データ!$P$6</f>
        <v>99.26</v>
      </c>
      <c r="Q10" s="47"/>
      <c r="R10" s="47"/>
      <c r="S10" s="47"/>
      <c r="T10" s="47"/>
      <c r="U10" s="47"/>
      <c r="V10" s="47"/>
      <c r="W10" s="44">
        <f>データ!$Q$6</f>
        <v>3328</v>
      </c>
      <c r="X10" s="44"/>
      <c r="Y10" s="44"/>
      <c r="Z10" s="44"/>
      <c r="AA10" s="44"/>
      <c r="AB10" s="44"/>
      <c r="AC10" s="44"/>
      <c r="AD10" s="2"/>
      <c r="AE10" s="2"/>
      <c r="AF10" s="2"/>
      <c r="AG10" s="2"/>
      <c r="AH10" s="2"/>
      <c r="AI10" s="2"/>
      <c r="AJ10" s="2"/>
      <c r="AK10" s="2"/>
      <c r="AL10" s="44">
        <f>データ!$U$6</f>
        <v>87539</v>
      </c>
      <c r="AM10" s="44"/>
      <c r="AN10" s="44"/>
      <c r="AO10" s="44"/>
      <c r="AP10" s="44"/>
      <c r="AQ10" s="44"/>
      <c r="AR10" s="44"/>
      <c r="AS10" s="44"/>
      <c r="AT10" s="45">
        <f>データ!$V$6</f>
        <v>192.09</v>
      </c>
      <c r="AU10" s="46"/>
      <c r="AV10" s="46"/>
      <c r="AW10" s="46"/>
      <c r="AX10" s="46"/>
      <c r="AY10" s="46"/>
      <c r="AZ10" s="46"/>
      <c r="BA10" s="46"/>
      <c r="BB10" s="47">
        <f>データ!$W$6</f>
        <v>455.72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PUZZnGHxT6Di6gihkiABS6EMWQg9MQVa0CXSaNO4ce4gY9qG+FyZ975qU4cIjNOhaF8F95Yo/SS3hVsxhRuQ==" saltValue="rwz6Gf2aIiLHxeM2Rx+Q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152064</v>
      </c>
      <c r="D6" s="20">
        <f t="shared" si="3"/>
        <v>46</v>
      </c>
      <c r="E6" s="20">
        <f t="shared" si="3"/>
        <v>1</v>
      </c>
      <c r="F6" s="20">
        <f t="shared" si="3"/>
        <v>0</v>
      </c>
      <c r="G6" s="20">
        <f t="shared" si="3"/>
        <v>1</v>
      </c>
      <c r="H6" s="20" t="str">
        <f t="shared" si="3"/>
        <v>新潟県　新発田市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65.75</v>
      </c>
      <c r="P6" s="21">
        <f t="shared" si="3"/>
        <v>99.26</v>
      </c>
      <c r="Q6" s="21">
        <f t="shared" si="3"/>
        <v>3328</v>
      </c>
      <c r="R6" s="21">
        <f t="shared" si="3"/>
        <v>92855</v>
      </c>
      <c r="S6" s="21">
        <f t="shared" si="3"/>
        <v>533.11</v>
      </c>
      <c r="T6" s="21">
        <f t="shared" si="3"/>
        <v>174.18</v>
      </c>
      <c r="U6" s="21">
        <f t="shared" si="3"/>
        <v>87539</v>
      </c>
      <c r="V6" s="21">
        <f t="shared" si="3"/>
        <v>192.09</v>
      </c>
      <c r="W6" s="21">
        <f t="shared" si="3"/>
        <v>455.72</v>
      </c>
      <c r="X6" s="22">
        <f>IF(X7="",NA(),X7)</f>
        <v>109.52</v>
      </c>
      <c r="Y6" s="22">
        <f t="shared" ref="Y6:AG6" si="4">IF(Y7="",NA(),Y7)</f>
        <v>110.29</v>
      </c>
      <c r="Z6" s="22">
        <f t="shared" si="4"/>
        <v>111.65</v>
      </c>
      <c r="AA6" s="22">
        <f t="shared" si="4"/>
        <v>109.77</v>
      </c>
      <c r="AB6" s="22">
        <f t="shared" si="4"/>
        <v>108.01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163.57</v>
      </c>
      <c r="AU6" s="22">
        <f t="shared" ref="AU6:BC6" si="6">IF(AU7="",NA(),AU7)</f>
        <v>150.05000000000001</v>
      </c>
      <c r="AV6" s="22">
        <f t="shared" si="6"/>
        <v>156.78</v>
      </c>
      <c r="AW6" s="22">
        <f t="shared" si="6"/>
        <v>173.6</v>
      </c>
      <c r="AX6" s="22">
        <f t="shared" si="6"/>
        <v>209.17</v>
      </c>
      <c r="AY6" s="22">
        <f t="shared" si="6"/>
        <v>360.86</v>
      </c>
      <c r="AZ6" s="22">
        <f t="shared" si="6"/>
        <v>350.79</v>
      </c>
      <c r="BA6" s="22">
        <f t="shared" si="6"/>
        <v>354.57</v>
      </c>
      <c r="BB6" s="22">
        <f t="shared" si="6"/>
        <v>357.74</v>
      </c>
      <c r="BC6" s="22">
        <f t="shared" si="6"/>
        <v>344.88</v>
      </c>
      <c r="BD6" s="21" t="str">
        <f>IF(BD7="","",IF(BD7="-","【-】","【"&amp;SUBSTITUTE(TEXT(BD7,"#,##0.00"),"-","△")&amp;"】"))</f>
        <v>【243.36】</v>
      </c>
      <c r="BE6" s="22">
        <f>IF(BE7="",NA(),BE7)</f>
        <v>434.85</v>
      </c>
      <c r="BF6" s="22">
        <f t="shared" ref="BF6:BN6" si="7">IF(BF7="",NA(),BF7)</f>
        <v>474.55</v>
      </c>
      <c r="BG6" s="22">
        <f t="shared" si="7"/>
        <v>391.65</v>
      </c>
      <c r="BH6" s="22">
        <f t="shared" si="7"/>
        <v>386.81</v>
      </c>
      <c r="BI6" s="22">
        <f t="shared" si="7"/>
        <v>375.29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106.05</v>
      </c>
      <c r="BQ6" s="22">
        <f t="shared" ref="BQ6:BY6" si="8">IF(BQ7="",NA(),BQ7)</f>
        <v>91.77</v>
      </c>
      <c r="BR6" s="22">
        <f t="shared" si="8"/>
        <v>108.34</v>
      </c>
      <c r="BS6" s="22">
        <f t="shared" si="8"/>
        <v>107.04</v>
      </c>
      <c r="BT6" s="22">
        <f t="shared" si="8"/>
        <v>104.63</v>
      </c>
      <c r="BU6" s="22">
        <f t="shared" si="8"/>
        <v>103.32</v>
      </c>
      <c r="BV6" s="22">
        <f t="shared" si="8"/>
        <v>100.85</v>
      </c>
      <c r="BW6" s="22">
        <f t="shared" si="8"/>
        <v>103.79</v>
      </c>
      <c r="BX6" s="22">
        <f t="shared" si="8"/>
        <v>98.3</v>
      </c>
      <c r="BY6" s="22">
        <f t="shared" si="8"/>
        <v>98.89</v>
      </c>
      <c r="BZ6" s="21" t="str">
        <f>IF(BZ7="","",IF(BZ7="-","【-】","【"&amp;SUBSTITUTE(TEXT(BZ7,"#,##0.00"),"-","△")&amp;"】"))</f>
        <v>【97.82】</v>
      </c>
      <c r="CA6" s="22">
        <f>IF(CA7="",NA(),CA7)</f>
        <v>166.43</v>
      </c>
      <c r="CB6" s="22">
        <f t="shared" ref="CB6:CJ6" si="9">IF(CB7="",NA(),CB7)</f>
        <v>167.34</v>
      </c>
      <c r="CC6" s="22">
        <f t="shared" si="9"/>
        <v>166.68</v>
      </c>
      <c r="CD6" s="22">
        <f t="shared" si="9"/>
        <v>168.93</v>
      </c>
      <c r="CE6" s="22">
        <f t="shared" si="9"/>
        <v>173.26</v>
      </c>
      <c r="CF6" s="22">
        <f t="shared" si="9"/>
        <v>168.56</v>
      </c>
      <c r="CG6" s="22">
        <f t="shared" si="9"/>
        <v>167.1</v>
      </c>
      <c r="CH6" s="22">
        <f t="shared" si="9"/>
        <v>167.86</v>
      </c>
      <c r="CI6" s="22">
        <f t="shared" si="9"/>
        <v>173.68</v>
      </c>
      <c r="CJ6" s="22">
        <f t="shared" si="9"/>
        <v>174.52</v>
      </c>
      <c r="CK6" s="21" t="str">
        <f>IF(CK7="","",IF(CK7="-","【-】","【"&amp;SUBSTITUTE(TEXT(CK7,"#,##0.00"),"-","△")&amp;"】"))</f>
        <v>【177.56】</v>
      </c>
      <c r="CL6" s="22">
        <f>IF(CL7="",NA(),CL7)</f>
        <v>52.86</v>
      </c>
      <c r="CM6" s="22">
        <f t="shared" ref="CM6:CU6" si="10">IF(CM7="",NA(),CM7)</f>
        <v>53.49</v>
      </c>
      <c r="CN6" s="22">
        <f t="shared" si="10"/>
        <v>52.57</v>
      </c>
      <c r="CO6" s="22">
        <f t="shared" si="10"/>
        <v>52.96</v>
      </c>
      <c r="CP6" s="22">
        <f t="shared" si="10"/>
        <v>52.18</v>
      </c>
      <c r="CQ6" s="22">
        <f t="shared" si="10"/>
        <v>59.51</v>
      </c>
      <c r="CR6" s="22">
        <f t="shared" si="10"/>
        <v>59.91</v>
      </c>
      <c r="CS6" s="22">
        <f t="shared" si="10"/>
        <v>59.4</v>
      </c>
      <c r="CT6" s="22">
        <f t="shared" si="10"/>
        <v>59.24</v>
      </c>
      <c r="CU6" s="22">
        <f t="shared" si="10"/>
        <v>58.77</v>
      </c>
      <c r="CV6" s="21" t="str">
        <f>IF(CV7="","",IF(CV7="-","【-】","【"&amp;SUBSTITUTE(TEXT(CV7,"#,##0.00"),"-","△")&amp;"】"))</f>
        <v>【59.81】</v>
      </c>
      <c r="CW6" s="22">
        <f>IF(CW7="",NA(),CW7)</f>
        <v>85.27</v>
      </c>
      <c r="CX6" s="22">
        <f t="shared" ref="CX6:DF6" si="11">IF(CX7="",NA(),CX7)</f>
        <v>85.47</v>
      </c>
      <c r="CY6" s="22">
        <f t="shared" si="11"/>
        <v>86.58</v>
      </c>
      <c r="CZ6" s="22">
        <f t="shared" si="11"/>
        <v>85.01</v>
      </c>
      <c r="DA6" s="22">
        <f t="shared" si="11"/>
        <v>84.64</v>
      </c>
      <c r="DB6" s="22">
        <f t="shared" si="11"/>
        <v>87.08</v>
      </c>
      <c r="DC6" s="22">
        <f t="shared" si="11"/>
        <v>87.26</v>
      </c>
      <c r="DD6" s="22">
        <f t="shared" si="11"/>
        <v>87.57</v>
      </c>
      <c r="DE6" s="22">
        <f t="shared" si="11"/>
        <v>87.26</v>
      </c>
      <c r="DF6" s="22">
        <f t="shared" si="11"/>
        <v>86.95</v>
      </c>
      <c r="DG6" s="21" t="str">
        <f>IF(DG7="","",IF(DG7="-","【-】","【"&amp;SUBSTITUTE(TEXT(DG7,"#,##0.00"),"-","△")&amp;"】"))</f>
        <v>【89.42】</v>
      </c>
      <c r="DH6" s="22">
        <f>IF(DH7="",NA(),DH7)</f>
        <v>46.64</v>
      </c>
      <c r="DI6" s="22">
        <f t="shared" ref="DI6:DQ6" si="12">IF(DI7="",NA(),DI7)</f>
        <v>47.93</v>
      </c>
      <c r="DJ6" s="22">
        <f t="shared" si="12"/>
        <v>49.18</v>
      </c>
      <c r="DK6" s="22">
        <f t="shared" si="12"/>
        <v>50.14</v>
      </c>
      <c r="DL6" s="22">
        <f t="shared" si="12"/>
        <v>51.93</v>
      </c>
      <c r="DM6" s="22">
        <f t="shared" si="12"/>
        <v>48.55</v>
      </c>
      <c r="DN6" s="22">
        <f t="shared" si="12"/>
        <v>49.2</v>
      </c>
      <c r="DO6" s="22">
        <f t="shared" si="12"/>
        <v>50.01</v>
      </c>
      <c r="DP6" s="22">
        <f t="shared" si="12"/>
        <v>50.99</v>
      </c>
      <c r="DQ6" s="22">
        <f t="shared" si="12"/>
        <v>51.79</v>
      </c>
      <c r="DR6" s="21" t="str">
        <f>IF(DR7="","",IF(DR7="-","【-】","【"&amp;SUBSTITUTE(TEXT(DR7,"#,##0.00"),"-","△")&amp;"】"))</f>
        <v>【52.02】</v>
      </c>
      <c r="DS6" s="22">
        <f>IF(DS7="",NA(),DS7)</f>
        <v>16.559999999999999</v>
      </c>
      <c r="DT6" s="22">
        <f t="shared" ref="DT6:EB6" si="13">IF(DT7="",NA(),DT7)</f>
        <v>17.29</v>
      </c>
      <c r="DU6" s="22">
        <f t="shared" si="13"/>
        <v>19.93</v>
      </c>
      <c r="DV6" s="22">
        <f t="shared" si="13"/>
        <v>22.45</v>
      </c>
      <c r="DW6" s="22">
        <f t="shared" si="13"/>
        <v>24.7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0.79</v>
      </c>
      <c r="EE6" s="22">
        <f t="shared" ref="EE6:EM6" si="14">IF(EE7="",NA(),EE7)</f>
        <v>1.04</v>
      </c>
      <c r="EF6" s="22">
        <f t="shared" si="14"/>
        <v>0.54</v>
      </c>
      <c r="EG6" s="22">
        <f t="shared" si="14"/>
        <v>0.57999999999999996</v>
      </c>
      <c r="EH6" s="22">
        <f t="shared" si="14"/>
        <v>0.16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152064</v>
      </c>
      <c r="D7" s="24">
        <v>46</v>
      </c>
      <c r="E7" s="24">
        <v>1</v>
      </c>
      <c r="F7" s="24">
        <v>0</v>
      </c>
      <c r="G7" s="24">
        <v>1</v>
      </c>
      <c r="H7" s="24" t="s">
        <v>93</v>
      </c>
      <c r="I7" s="24" t="s">
        <v>94</v>
      </c>
      <c r="J7" s="24" t="s">
        <v>95</v>
      </c>
      <c r="K7" s="24" t="s">
        <v>96</v>
      </c>
      <c r="L7" s="24" t="s">
        <v>97</v>
      </c>
      <c r="M7" s="24" t="s">
        <v>98</v>
      </c>
      <c r="N7" s="25" t="s">
        <v>99</v>
      </c>
      <c r="O7" s="25">
        <v>65.75</v>
      </c>
      <c r="P7" s="25">
        <v>99.26</v>
      </c>
      <c r="Q7" s="25">
        <v>3328</v>
      </c>
      <c r="R7" s="25">
        <v>92855</v>
      </c>
      <c r="S7" s="25">
        <v>533.11</v>
      </c>
      <c r="T7" s="25">
        <v>174.18</v>
      </c>
      <c r="U7" s="25">
        <v>87539</v>
      </c>
      <c r="V7" s="25">
        <v>192.09</v>
      </c>
      <c r="W7" s="25">
        <v>455.72</v>
      </c>
      <c r="X7" s="25">
        <v>109.52</v>
      </c>
      <c r="Y7" s="25">
        <v>110.29</v>
      </c>
      <c r="Z7" s="25">
        <v>111.65</v>
      </c>
      <c r="AA7" s="25">
        <v>109.77</v>
      </c>
      <c r="AB7" s="25">
        <v>108.01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163.57</v>
      </c>
      <c r="AU7" s="25">
        <v>150.05000000000001</v>
      </c>
      <c r="AV7" s="25">
        <v>156.78</v>
      </c>
      <c r="AW7" s="25">
        <v>173.6</v>
      </c>
      <c r="AX7" s="25">
        <v>209.17</v>
      </c>
      <c r="AY7" s="25">
        <v>360.86</v>
      </c>
      <c r="AZ7" s="25">
        <v>350.79</v>
      </c>
      <c r="BA7" s="25">
        <v>354.57</v>
      </c>
      <c r="BB7" s="25">
        <v>357.74</v>
      </c>
      <c r="BC7" s="25">
        <v>344.88</v>
      </c>
      <c r="BD7" s="25">
        <v>243.36</v>
      </c>
      <c r="BE7" s="25">
        <v>434.85</v>
      </c>
      <c r="BF7" s="25">
        <v>474.55</v>
      </c>
      <c r="BG7" s="25">
        <v>391.65</v>
      </c>
      <c r="BH7" s="25">
        <v>386.81</v>
      </c>
      <c r="BI7" s="25">
        <v>375.29</v>
      </c>
      <c r="BJ7" s="25">
        <v>309.27999999999997</v>
      </c>
      <c r="BK7" s="25">
        <v>322.92</v>
      </c>
      <c r="BL7" s="25">
        <v>303.45999999999998</v>
      </c>
      <c r="BM7" s="25">
        <v>307.27999999999997</v>
      </c>
      <c r="BN7" s="25">
        <v>304.02</v>
      </c>
      <c r="BO7" s="25">
        <v>265.93</v>
      </c>
      <c r="BP7" s="25">
        <v>106.05</v>
      </c>
      <c r="BQ7" s="25">
        <v>91.77</v>
      </c>
      <c r="BR7" s="25">
        <v>108.34</v>
      </c>
      <c r="BS7" s="25">
        <v>107.04</v>
      </c>
      <c r="BT7" s="25">
        <v>104.63</v>
      </c>
      <c r="BU7" s="25">
        <v>103.32</v>
      </c>
      <c r="BV7" s="25">
        <v>100.85</v>
      </c>
      <c r="BW7" s="25">
        <v>103.79</v>
      </c>
      <c r="BX7" s="25">
        <v>98.3</v>
      </c>
      <c r="BY7" s="25">
        <v>98.89</v>
      </c>
      <c r="BZ7" s="25">
        <v>97.82</v>
      </c>
      <c r="CA7" s="25">
        <v>166.43</v>
      </c>
      <c r="CB7" s="25">
        <v>167.34</v>
      </c>
      <c r="CC7" s="25">
        <v>166.68</v>
      </c>
      <c r="CD7" s="25">
        <v>168.93</v>
      </c>
      <c r="CE7" s="25">
        <v>173.26</v>
      </c>
      <c r="CF7" s="25">
        <v>168.56</v>
      </c>
      <c r="CG7" s="25">
        <v>167.1</v>
      </c>
      <c r="CH7" s="25">
        <v>167.86</v>
      </c>
      <c r="CI7" s="25">
        <v>173.68</v>
      </c>
      <c r="CJ7" s="25">
        <v>174.52</v>
      </c>
      <c r="CK7" s="25">
        <v>177.56</v>
      </c>
      <c r="CL7" s="25">
        <v>52.86</v>
      </c>
      <c r="CM7" s="25">
        <v>53.49</v>
      </c>
      <c r="CN7" s="25">
        <v>52.57</v>
      </c>
      <c r="CO7" s="25">
        <v>52.96</v>
      </c>
      <c r="CP7" s="25">
        <v>52.18</v>
      </c>
      <c r="CQ7" s="25">
        <v>59.51</v>
      </c>
      <c r="CR7" s="25">
        <v>59.91</v>
      </c>
      <c r="CS7" s="25">
        <v>59.4</v>
      </c>
      <c r="CT7" s="25">
        <v>59.24</v>
      </c>
      <c r="CU7" s="25">
        <v>58.77</v>
      </c>
      <c r="CV7" s="25">
        <v>59.81</v>
      </c>
      <c r="CW7" s="25">
        <v>85.27</v>
      </c>
      <c r="CX7" s="25">
        <v>85.47</v>
      </c>
      <c r="CY7" s="25">
        <v>86.58</v>
      </c>
      <c r="CZ7" s="25">
        <v>85.01</v>
      </c>
      <c r="DA7" s="25">
        <v>84.64</v>
      </c>
      <c r="DB7" s="25">
        <v>87.08</v>
      </c>
      <c r="DC7" s="25">
        <v>87.26</v>
      </c>
      <c r="DD7" s="25">
        <v>87.57</v>
      </c>
      <c r="DE7" s="25">
        <v>87.26</v>
      </c>
      <c r="DF7" s="25">
        <v>86.95</v>
      </c>
      <c r="DG7" s="25">
        <v>89.42</v>
      </c>
      <c r="DH7" s="25">
        <v>46.64</v>
      </c>
      <c r="DI7" s="25">
        <v>47.93</v>
      </c>
      <c r="DJ7" s="25">
        <v>49.18</v>
      </c>
      <c r="DK7" s="25">
        <v>50.14</v>
      </c>
      <c r="DL7" s="25">
        <v>51.93</v>
      </c>
      <c r="DM7" s="25">
        <v>48.55</v>
      </c>
      <c r="DN7" s="25">
        <v>49.2</v>
      </c>
      <c r="DO7" s="25">
        <v>50.01</v>
      </c>
      <c r="DP7" s="25">
        <v>50.99</v>
      </c>
      <c r="DQ7" s="25">
        <v>51.79</v>
      </c>
      <c r="DR7" s="25">
        <v>52.02</v>
      </c>
      <c r="DS7" s="25">
        <v>16.559999999999999</v>
      </c>
      <c r="DT7" s="25">
        <v>17.29</v>
      </c>
      <c r="DU7" s="25">
        <v>19.93</v>
      </c>
      <c r="DV7" s="25">
        <v>22.45</v>
      </c>
      <c r="DW7" s="25">
        <v>24.7</v>
      </c>
      <c r="DX7" s="25">
        <v>17.11</v>
      </c>
      <c r="DY7" s="25">
        <v>18.329999999999998</v>
      </c>
      <c r="DZ7" s="25">
        <v>20.27</v>
      </c>
      <c r="EA7" s="25">
        <v>21.69</v>
      </c>
      <c r="EB7" s="25">
        <v>23.19</v>
      </c>
      <c r="EC7" s="25">
        <v>25.37</v>
      </c>
      <c r="ED7" s="25">
        <v>0.79</v>
      </c>
      <c r="EE7" s="25">
        <v>1.04</v>
      </c>
      <c r="EF7" s="25">
        <v>0.54</v>
      </c>
      <c r="EG7" s="25">
        <v>0.57999999999999996</v>
      </c>
      <c r="EH7" s="25">
        <v>0.16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宮野　剛志</dc:creator>
  <cp:lastModifiedBy>新発田市</cp:lastModifiedBy>
  <cp:lastPrinted>2025-02-16T23:56:43Z</cp:lastPrinted>
  <dcterms:created xsi:type="dcterms:W3CDTF">2025-01-30T01:28:47Z</dcterms:created>
  <dcterms:modified xsi:type="dcterms:W3CDTF">2025-02-17T00:25:58Z</dcterms:modified>
</cp:coreProperties>
</file>