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7932"/>
  <workbookPr/>
  <xr:revisionPtr xr6:coauthVersionLast="47" xr6:coauthVersionMax="47" documentId="13_ncr:1_{5FA6DD98-280A-4DD2-9B72-773E72B9F111}" revIDLastSave="0" xr10:uidLastSave="{00000000-0000-0000-0000-000000000000}"/>
  <workbookProtection lockStructure="1" workbookAlgorithmName="SHA-512" workbookHashValue="e6IPs//vFeLnK8BKMboS3tZUbLOVauoEjvGf+WDQf9YtxqOYuY3pYDAfNmIhrRAYoEiS7RnjYvr4QR8qgWSqMQ==" workbookSaltValue="JbYb+GhQEz6Ym0F8qq0j0w==" workbookSpinCount="100000"/>
  <bookViews>
    <workbookView xr2:uid="{00000000-000D-0000-FFFF-FFFF00000000}" windowHeight="12456" windowWidth="23256" xWindow="-108" yWindow="-108"/>
  </bookViews>
  <sheets>
    <sheet r:id="rId1" name="法適用_下水道事業" sheetId="4"/>
    <sheet r:id="rId2" name="データ" sheetId="5" state="hidden"/>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AT10" i="4" s="1"/>
  <c r="V6" i="5"/>
  <c r="AL10" i="4" s="1"/>
  <c r="U6" i="5"/>
  <c r="T6" i="5"/>
  <c r="S6" i="5"/>
  <c r="AL8" i="4" s="1"/>
  <c r="R6" i="5"/>
  <c r="Q6" i="5"/>
  <c r="W10" i="4" s="1"/>
  <c r="P6" i="5"/>
  <c r="P10" i="4" s="1"/>
  <c r="O6" i="5"/>
  <c r="I10" i="4" s="1"/>
  <c r="N6" i="5"/>
  <c r="M6" i="5"/>
  <c r="L6" i="5"/>
  <c r="K6" i="5"/>
  <c r="P8" i="4" s="1"/>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I85" i="4"/>
  <c r="G85" i="4"/>
  <c r="BB10" i="4"/>
  <c r="AD10" i="4"/>
  <c r="B10" i="4"/>
  <c r="BB8" i="4"/>
  <c r="AT8" i="4"/>
  <c r="AD8" i="4"/>
  <c r="W8" i="4"/>
  <c r="B6" i="4"/>
</calcChain>
</file>

<file path=xl/sharedStrings.xml><?xml version="1.0" encoding="utf-8"?>
<sst xmlns="http://schemas.openxmlformats.org/spreadsheetml/2006/main" count="231" uniqueCount="116">
  <si>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</si>
  <si>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</si>
  <si>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</si>
  <si>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</si>
  <si>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</si>
  <si>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</si>
  <si>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</si>
  <si>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</si>
  <si>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</si>
  <si>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</si>
  <si>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</si>
  <si>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</si>
  <si>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</si>
  <si>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</si>
  <si>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</si>
  <si>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</si>
  <si>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</si>
  <si>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</si>
  <si>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</si>
  <si>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</si>
  <si>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</si>
  <si>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</si>
  <si>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</si>
  <si>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</si>
  <si>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</si>
  <si>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</si>
  <si>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</si>
  <si>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</si>
  <si>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</si>
  <si>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</si>
  <si>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</si>
  <si>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</si>
  <si>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</si>
  <si>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</si>
  <si>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</si>
  <si>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</si>
  <si>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</si>
  <si>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</si>
  <si>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</si>
  <si>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</si>
  <si>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</si>
  <si>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</si>
  <si>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</si>
  <si>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</si>
  <si>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</si>
  <si>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</si>
  <si>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</si>
  <si>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</si>
  <si>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</si>
  <si>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</si>
  <si>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</si>
  <si>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</si>
  <si>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</si>
  <si>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</si>
  <si>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</si>
  <si>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</si>
  <si>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</si>
  <si>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</si>
  <si>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</si>
  <si>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</si>
  <si>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</si>
  <si>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</si>
  <si>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</si>
  <si>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</si>
  <si>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</si>
  <si>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</si>
  <si>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</si>
  <si>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</si>
  <si>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</si>
  <si>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</si>
  <si>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</si>
  <si>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</si>
  <si>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</si>
  <si>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</si>
  <si>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</si>
  <si>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</si>
  <si>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</si>
  <si>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</si>
  <si>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</si>
  <si>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</si>
  <si>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</si>
  <si>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</si>
  <si>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</si>
  <si>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</si>
  <si>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</si>
  <si>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</si>
  <si>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</si>
  <si>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</si>
  <si>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</si>
  <si>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</si>
  <si>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</si>
  <si>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</si>
  <si>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</si>
  <si>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</si>
  <si>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</si>
  <si>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</si>
  <si>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新潟県　新発田市</t>
  </si>
  <si>
    <t>法適用</t>
  </si>
  <si>
    <t>下水道事業</t>
  </si>
  <si>
    <t>農業集落排水</t>
  </si>
  <si>
    <t>F1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</si>
  <si>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</si>
  <si>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</si>
  <si>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</si>
  <si>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</si>
  <si>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</si>
  <si>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</si>
  <si>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</si>
  <si>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</si>
  <si>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</si>
  <si>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</si>
  <si>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</si>
  <si>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</si>
  <si>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現在、農業集落排水を公共下水道へ接続する工事を順次行っており、費用の縮減を図っています。また、存続する処理場等では、修繕・改築を平準化して施設の長寿命化を図りながら、経営の安定化を目指しています。
　これらの対応により「経常収支比率」「経費回収率」「汚水処理原価」「施設利用率」の改善及び将来の管渠更新等に向けた資金の確保を目指します。
　人口減少が進んでいることや、使用料が公共下水道事業より低い設定になっている現状も踏まえ、公共下水道・農業集落排水を含めた全体的な使用料体系の在り方を検討していくことが今後の課題です。</t>
    <phoneticPr fontId="4"/>
  </si>
  <si>
    <t>【経常収支比率】類似団体平均を下回るものの、100%以上を維持しています。
【累積欠損金比率】累積欠損金が無いため0%となっています。
【流動比率】類似団体平均及び全国平均を上回っていますが、企業債償還金が大きな割合を占める流動負債に比べ現金預金が少ない状況は続いています。公共下水道への接続等で総費用の縮減を進め、体質改善を進めていきます。
【経費回収率】前年度より値が向上し類似団体平均を上回っているものの、100%を下回っており、使用料で回収すべき費用を賄えていない状況です。引き続き、経費削減等の経営改善に取り組みます。
【汚水処理原価】前年度より値が減少し、類似団体平均より低い値です。
【施設利用率】類似団体より高い値となっています。農業集落排水施設の公共下水道接続を順次行っている段階であり、今後も数値が変動していくことが予想されます。
【水洗化率】類似団体平均より低い値です。今後も地域の協力を得ながら、水洗化率の向上を図っていきます。</t>
    <rPh sb="8" eb="14">
      <t>ルイジダンタイヘイキン</t>
    </rPh>
    <rPh sb="15" eb="17">
      <t>シタマワ</t>
    </rPh>
    <rPh sb="26" eb="28">
      <t>イジョウ</t>
    </rPh>
    <rPh sb="29" eb="31">
      <t>イジ</t>
    </rPh>
    <rPh sb="155" eb="156">
      <t>スス</t>
    </rPh>
    <rPh sb="179" eb="182">
      <t>ゼンネンド</t>
    </rPh>
    <rPh sb="184" eb="185">
      <t>アタイ</t>
    </rPh>
    <rPh sb="186" eb="188">
      <t>コウジョウ</t>
    </rPh>
    <rPh sb="246" eb="251">
      <t>ケイヒサクゲントウ</t>
    </rPh>
    <rPh sb="252" eb="254">
      <t>ケイエイ</t>
    </rPh>
    <rPh sb="280" eb="282">
      <t>ゲンショウ</t>
    </rPh>
    <rPh sb="294" eb="295">
      <t>アタイ</t>
    </rPh>
    <phoneticPr fontId="4"/>
  </si>
  <si>
    <t>　平成24年度に大島地区、令和元年度に米倉地区、令和3年度に荒川地区、令和4年度に内竹地区、令和5年度に松浦地区、令和6年度に中井地区の処理場をそれぞれ廃止し、公共下水道に接続しました。
　管渠については、法定耐用年数は50年とされ現状で管渠の老朽化による大きな問題等は見られないものの、機械・装置類については耐用年数が10年から20年程度であり、耐用年数を経過した設備もあることから、適正な管理や早期の修繕により可能な限り延命化を図ることで、設備再投資を抑制しています。</t>
    <rPh sb="224" eb="225">
      <t>サイ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</si>
</sst>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BF8-41C1-B436-E73F7141789E}"/>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0.02</c:v>
                </c:pt>
                <c:pt idx="1">
                  <c:v>0.01</c:v>
                </c:pt>
                <c:pt idx="2">
                  <c:v>0.01</c:v>
                </c:pt>
                <c:pt idx="3">
                  <c:v>0.02</c:v>
                </c:pt>
                <c:pt idx="4">
                  <c:v>0.02</c:v>
                </c:pt>
              </c:numCache>
            </c:numRef>
          </c:val>
          <c:smooth val="0"/>
          <c:extLst>
            <c:ext xmlns:c16="http://schemas.microsoft.com/office/drawing/2014/chart" uri="{C3380CC4-5D6E-409C-BE32-E72D297353CC}">
              <c16:uniqueId val="{00000001-5BF8-41C1-B436-E73F7141789E}"/>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52.35</c:v>
                </c:pt>
                <c:pt idx="1">
                  <c:v>62.53</c:v>
                </c:pt>
                <c:pt idx="2">
                  <c:v>61.02</c:v>
                </c:pt>
                <c:pt idx="3">
                  <c:v>58.95</c:v>
                </c:pt>
                <c:pt idx="4">
                  <c:v>55.88</c:v>
                </c:pt>
              </c:numCache>
            </c:numRef>
          </c:val>
          <c:extLst>
            <c:ext xmlns:c16="http://schemas.microsoft.com/office/drawing/2014/chart" uri="{C3380CC4-5D6E-409C-BE32-E72D297353CC}">
              <c16:uniqueId val="{00000000-831F-4A9F-9F20-6258290F22A1}"/>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55.26</c:v>
                </c:pt>
                <c:pt idx="1">
                  <c:v>54.54</c:v>
                </c:pt>
                <c:pt idx="2">
                  <c:v>52.9</c:v>
                </c:pt>
                <c:pt idx="3">
                  <c:v>52.63</c:v>
                </c:pt>
                <c:pt idx="4">
                  <c:v>52.34</c:v>
                </c:pt>
              </c:numCache>
            </c:numRef>
          </c:val>
          <c:smooth val="0"/>
          <c:extLst>
            <c:ext xmlns:c16="http://schemas.microsoft.com/office/drawing/2014/chart" uri="{C3380CC4-5D6E-409C-BE32-E72D297353CC}">
              <c16:uniqueId val="{00000001-831F-4A9F-9F20-6258290F22A1}"/>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86.89</c:v>
                </c:pt>
                <c:pt idx="1">
                  <c:v>87.02</c:v>
                </c:pt>
                <c:pt idx="2">
                  <c:v>88.09</c:v>
                </c:pt>
                <c:pt idx="3">
                  <c:v>87.76</c:v>
                </c:pt>
                <c:pt idx="4">
                  <c:v>87.73</c:v>
                </c:pt>
              </c:numCache>
            </c:numRef>
          </c:val>
          <c:extLst>
            <c:ext xmlns:c16="http://schemas.microsoft.com/office/drawing/2014/chart" uri="{C3380CC4-5D6E-409C-BE32-E72D297353CC}">
              <c16:uniqueId val="{00000000-94BC-4F84-B64A-A811D1DD45AB}"/>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90.52</c:v>
                </c:pt>
                <c:pt idx="1">
                  <c:v>90.3</c:v>
                </c:pt>
                <c:pt idx="2">
                  <c:v>90.3</c:v>
                </c:pt>
                <c:pt idx="3">
                  <c:v>90.32</c:v>
                </c:pt>
                <c:pt idx="4">
                  <c:v>90.05</c:v>
                </c:pt>
              </c:numCache>
            </c:numRef>
          </c:val>
          <c:smooth val="0"/>
          <c:extLst>
            <c:ext xmlns:c16="http://schemas.microsoft.com/office/drawing/2014/chart" uri="{C3380CC4-5D6E-409C-BE32-E72D297353CC}">
              <c16:uniqueId val="{00000001-94BC-4F84-B64A-A811D1DD45AB}"/>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100.18</c:v>
                </c:pt>
                <c:pt idx="1">
                  <c:v>95.53</c:v>
                </c:pt>
                <c:pt idx="2">
                  <c:v>97.41</c:v>
                </c:pt>
                <c:pt idx="3">
                  <c:v>113.93</c:v>
                </c:pt>
                <c:pt idx="4">
                  <c:v>100.01</c:v>
                </c:pt>
              </c:numCache>
            </c:numRef>
          </c:val>
          <c:extLst>
            <c:ext xmlns:c16="http://schemas.microsoft.com/office/drawing/2014/chart" uri="{C3380CC4-5D6E-409C-BE32-E72D297353CC}">
              <c16:uniqueId val="{00000000-977B-4CD7-9761-2D94F9DAD217}"/>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103.09</c:v>
                </c:pt>
                <c:pt idx="1">
                  <c:v>102.11</c:v>
                </c:pt>
                <c:pt idx="2">
                  <c:v>101.91</c:v>
                </c:pt>
                <c:pt idx="3">
                  <c:v>103.07</c:v>
                </c:pt>
                <c:pt idx="4">
                  <c:v>103.04</c:v>
                </c:pt>
              </c:numCache>
            </c:numRef>
          </c:val>
          <c:smooth val="0"/>
          <c:extLst>
            <c:ext xmlns:c16="http://schemas.microsoft.com/office/drawing/2014/chart" uri="{C3380CC4-5D6E-409C-BE32-E72D297353CC}">
              <c16:uniqueId val="{00000001-977B-4CD7-9761-2D94F9DAD217}"/>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7.14</c:v>
                </c:pt>
                <c:pt idx="1">
                  <c:v>10.17</c:v>
                </c:pt>
                <c:pt idx="2">
                  <c:v>13.08</c:v>
                </c:pt>
                <c:pt idx="3">
                  <c:v>15.25</c:v>
                </c:pt>
                <c:pt idx="4">
                  <c:v>17.73</c:v>
                </c:pt>
              </c:numCache>
            </c:numRef>
          </c:val>
          <c:extLst>
            <c:ext xmlns:c16="http://schemas.microsoft.com/office/drawing/2014/chart" uri="{C3380CC4-5D6E-409C-BE32-E72D297353CC}">
              <c16:uniqueId val="{00000000-E698-484F-ADA1-D294508A660D}"/>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24.8</c:v>
                </c:pt>
                <c:pt idx="1">
                  <c:v>28.12</c:v>
                </c:pt>
                <c:pt idx="2">
                  <c:v>28.79</c:v>
                </c:pt>
                <c:pt idx="3">
                  <c:v>30.5</c:v>
                </c:pt>
                <c:pt idx="4">
                  <c:v>30.49</c:v>
                </c:pt>
              </c:numCache>
            </c:numRef>
          </c:val>
          <c:smooth val="0"/>
          <c:extLst>
            <c:ext xmlns:c16="http://schemas.microsoft.com/office/drawing/2014/chart" uri="{C3380CC4-5D6E-409C-BE32-E72D297353CC}">
              <c16:uniqueId val="{00000001-E698-484F-ADA1-D294508A660D}"/>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593-4E52-884F-47EC121489F6}"/>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formatCode="#,##0.00;&quot;△&quot;#,##0.00;&quot;-&quot;">
                  <c:v>0.05</c:v>
                </c:pt>
              </c:numCache>
            </c:numRef>
          </c:val>
          <c:smooth val="0"/>
          <c:extLst>
            <c:ext xmlns:c16="http://schemas.microsoft.com/office/drawing/2014/chart" uri="{C3380CC4-5D6E-409C-BE32-E72D297353CC}">
              <c16:uniqueId val="{00000001-8593-4E52-884F-47EC121489F6}"/>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formatCode="#,##0.00;&quot;△&quot;#,##0.00">
                  <c:v>0</c:v>
                </c:pt>
                <c:pt idx="1">
                  <c:v>26.38</c:v>
                </c:pt>
                <c:pt idx="2">
                  <c:v>44.77</c:v>
                </c:pt>
                <c:pt idx="3" formatCode="#,##0.00;&quot;△&quot;#,##0.00">
                  <c:v>0</c:v>
                </c:pt>
                <c:pt idx="4" formatCode="#,##0.00;&quot;△&quot;#,##0.00">
                  <c:v>0</c:v>
                </c:pt>
              </c:numCache>
            </c:numRef>
          </c:val>
          <c:extLst>
            <c:ext xmlns:c16="http://schemas.microsoft.com/office/drawing/2014/chart" uri="{C3380CC4-5D6E-409C-BE32-E72D297353CC}">
              <c16:uniqueId val="{00000000-FF47-41F2-958B-9B99F34F924A}"/>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101.24</c:v>
                </c:pt>
                <c:pt idx="1">
                  <c:v>124.9</c:v>
                </c:pt>
                <c:pt idx="2">
                  <c:v>124.8</c:v>
                </c:pt>
                <c:pt idx="3">
                  <c:v>120.64</c:v>
                </c:pt>
                <c:pt idx="4">
                  <c:v>100.31</c:v>
                </c:pt>
              </c:numCache>
            </c:numRef>
          </c:val>
          <c:smooth val="0"/>
          <c:extLst>
            <c:ext xmlns:c16="http://schemas.microsoft.com/office/drawing/2014/chart" uri="{C3380CC4-5D6E-409C-BE32-E72D297353CC}">
              <c16:uniqueId val="{00000001-FF47-41F2-958B-9B99F34F924A}"/>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13.64</c:v>
                </c:pt>
                <c:pt idx="1">
                  <c:v>36.31</c:v>
                </c:pt>
                <c:pt idx="2">
                  <c:v>31.93</c:v>
                </c:pt>
                <c:pt idx="3">
                  <c:v>81.8</c:v>
                </c:pt>
                <c:pt idx="4">
                  <c:v>78.760000000000005</c:v>
                </c:pt>
              </c:numCache>
            </c:numRef>
          </c:val>
          <c:extLst>
            <c:ext xmlns:c16="http://schemas.microsoft.com/office/drawing/2014/chart" uri="{C3380CC4-5D6E-409C-BE32-E72D297353CC}">
              <c16:uniqueId val="{00000000-8E6D-437D-86C1-A802F87422B2}"/>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37.24</c:v>
                </c:pt>
                <c:pt idx="1">
                  <c:v>33.58</c:v>
                </c:pt>
                <c:pt idx="2">
                  <c:v>35.42</c:v>
                </c:pt>
                <c:pt idx="3">
                  <c:v>39.82</c:v>
                </c:pt>
                <c:pt idx="4">
                  <c:v>41.03</c:v>
                </c:pt>
              </c:numCache>
            </c:numRef>
          </c:val>
          <c:smooth val="0"/>
          <c:extLst>
            <c:ext xmlns:c16="http://schemas.microsoft.com/office/drawing/2014/chart" uri="{C3380CC4-5D6E-409C-BE32-E72D297353CC}">
              <c16:uniqueId val="{00000001-8E6D-437D-86C1-A802F87422B2}"/>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550-42DF-9964-9DE59CE291AF}"/>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783.8</c:v>
                </c:pt>
                <c:pt idx="1">
                  <c:v>778.81</c:v>
                </c:pt>
                <c:pt idx="2">
                  <c:v>718.49</c:v>
                </c:pt>
                <c:pt idx="3">
                  <c:v>743.31</c:v>
                </c:pt>
                <c:pt idx="4">
                  <c:v>796.8</c:v>
                </c:pt>
              </c:numCache>
            </c:numRef>
          </c:val>
          <c:smooth val="0"/>
          <c:extLst>
            <c:ext xmlns:c16="http://schemas.microsoft.com/office/drawing/2014/chart" uri="{C3380CC4-5D6E-409C-BE32-E72D297353CC}">
              <c16:uniqueId val="{00000001-E550-42DF-9964-9DE59CE291AF}"/>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94.47</c:v>
                </c:pt>
                <c:pt idx="1">
                  <c:v>78.569999999999993</c:v>
                </c:pt>
                <c:pt idx="2">
                  <c:v>72.849999999999994</c:v>
                </c:pt>
                <c:pt idx="3">
                  <c:v>66.819999999999993</c:v>
                </c:pt>
                <c:pt idx="4">
                  <c:v>75.42</c:v>
                </c:pt>
              </c:numCache>
            </c:numRef>
          </c:val>
          <c:extLst>
            <c:ext xmlns:c16="http://schemas.microsoft.com/office/drawing/2014/chart" uri="{C3380CC4-5D6E-409C-BE32-E72D297353CC}">
              <c16:uniqueId val="{00000000-1BB1-4833-9B54-76DD7BD89139}"/>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68.11</c:v>
                </c:pt>
                <c:pt idx="1">
                  <c:v>67.23</c:v>
                </c:pt>
                <c:pt idx="2">
                  <c:v>61.82</c:v>
                </c:pt>
                <c:pt idx="3">
                  <c:v>61.15</c:v>
                </c:pt>
                <c:pt idx="4">
                  <c:v>58.41</c:v>
                </c:pt>
              </c:numCache>
            </c:numRef>
          </c:val>
          <c:smooth val="0"/>
          <c:extLst>
            <c:ext xmlns:c16="http://schemas.microsoft.com/office/drawing/2014/chart" uri="{C3380CC4-5D6E-409C-BE32-E72D297353CC}">
              <c16:uniqueId val="{00000001-1BB1-4833-9B54-76DD7BD89139}"/>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132.27000000000001</c:v>
                </c:pt>
                <c:pt idx="1">
                  <c:v>159</c:v>
                </c:pt>
                <c:pt idx="2">
                  <c:v>170.91</c:v>
                </c:pt>
                <c:pt idx="3">
                  <c:v>186.2</c:v>
                </c:pt>
                <c:pt idx="4">
                  <c:v>164.94</c:v>
                </c:pt>
              </c:numCache>
            </c:numRef>
          </c:val>
          <c:extLst>
            <c:ext xmlns:c16="http://schemas.microsoft.com/office/drawing/2014/chart" uri="{C3380CC4-5D6E-409C-BE32-E72D297353CC}">
              <c16:uniqueId val="{00000000-3121-4DE3-8416-4BDB5F59C612}"/>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222.41</c:v>
                </c:pt>
                <c:pt idx="1">
                  <c:v>228.21</c:v>
                </c:pt>
                <c:pt idx="2">
                  <c:v>246.9</c:v>
                </c:pt>
                <c:pt idx="3">
                  <c:v>250.43</c:v>
                </c:pt>
                <c:pt idx="4">
                  <c:v>267.33999999999997</c:v>
                </c:pt>
              </c:numCache>
            </c:numRef>
          </c:val>
          <c:smooth val="0"/>
          <c:extLst>
            <c:ext xmlns:c16="http://schemas.microsoft.com/office/drawing/2014/chart" uri="{C3380CC4-5D6E-409C-BE32-E72D297353CC}">
              <c16:uniqueId val="{00000001-3121-4DE3-8416-4BDB5F59C612}"/>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【102.74】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【47.19】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【798.10】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【87.80】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【49.92】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【286.33】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【54.51】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【28.46】</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V1" zoomScale="80" zoomScaleNormal="80" workbookViewId="0">
      <selection activeCell="BH58" sqref="BH58"/>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新潟県　新発田市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0" t="s">
        <v>1</v>
      </c>
      <c r="C7" s="50"/>
      <c r="D7" s="50"/>
      <c r="E7" s="50"/>
      <c r="F7" s="50"/>
      <c r="G7" s="50"/>
      <c r="H7" s="50"/>
      <c r="I7" s="50" t="s">
        <v>2</v>
      </c>
      <c r="J7" s="50"/>
      <c r="K7" s="50"/>
      <c r="L7" s="50"/>
      <c r="M7" s="50"/>
      <c r="N7" s="50"/>
      <c r="O7" s="50"/>
      <c r="P7" s="50" t="s">
        <v>3</v>
      </c>
      <c r="Q7" s="50"/>
      <c r="R7" s="50"/>
      <c r="S7" s="50"/>
      <c r="T7" s="50"/>
      <c r="U7" s="50"/>
      <c r="V7" s="50"/>
      <c r="W7" s="50" t="s">
        <v>4</v>
      </c>
      <c r="X7" s="50"/>
      <c r="Y7" s="50"/>
      <c r="Z7" s="50"/>
      <c r="AA7" s="50"/>
      <c r="AB7" s="50"/>
      <c r="AC7" s="50"/>
      <c r="AD7" s="50" t="s">
        <v>5</v>
      </c>
      <c r="AE7" s="50"/>
      <c r="AF7" s="50"/>
      <c r="AG7" s="50"/>
      <c r="AH7" s="50"/>
      <c r="AI7" s="50"/>
      <c r="AJ7" s="50"/>
      <c r="AK7" s="3"/>
      <c r="AL7" s="50" t="s">
        <v>6</v>
      </c>
      <c r="AM7" s="50"/>
      <c r="AN7" s="50"/>
      <c r="AO7" s="50"/>
      <c r="AP7" s="50"/>
      <c r="AQ7" s="50"/>
      <c r="AR7" s="50"/>
      <c r="AS7" s="50"/>
      <c r="AT7" s="50" t="s">
        <v>7</v>
      </c>
      <c r="AU7" s="50"/>
      <c r="AV7" s="50"/>
      <c r="AW7" s="50"/>
      <c r="AX7" s="50"/>
      <c r="AY7" s="50"/>
      <c r="AZ7" s="50"/>
      <c r="BA7" s="50"/>
      <c r="BB7" s="50" t="s">
        <v>8</v>
      </c>
      <c r="BC7" s="50"/>
      <c r="BD7" s="50"/>
      <c r="BE7" s="50"/>
      <c r="BF7" s="50"/>
      <c r="BG7" s="50"/>
      <c r="BH7" s="50"/>
      <c r="BI7" s="50"/>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法適用</v>
      </c>
      <c r="C8" s="64"/>
      <c r="D8" s="64"/>
      <c r="E8" s="64"/>
      <c r="F8" s="64"/>
      <c r="G8" s="64"/>
      <c r="H8" s="64"/>
      <c r="I8" s="64" t="str">
        <f>データ!J6</f>
        <v>下水道事業</v>
      </c>
      <c r="J8" s="64"/>
      <c r="K8" s="64"/>
      <c r="L8" s="64"/>
      <c r="M8" s="64"/>
      <c r="N8" s="64"/>
      <c r="O8" s="64"/>
      <c r="P8" s="64" t="str">
        <f>データ!K6</f>
        <v>農業集落排水</v>
      </c>
      <c r="Q8" s="64"/>
      <c r="R8" s="64"/>
      <c r="S8" s="64"/>
      <c r="T8" s="64"/>
      <c r="U8" s="64"/>
      <c r="V8" s="64"/>
      <c r="W8" s="64" t="str">
        <f>データ!L6</f>
        <v>F1</v>
      </c>
      <c r="X8" s="64"/>
      <c r="Y8" s="64"/>
      <c r="Z8" s="64"/>
      <c r="AA8" s="64"/>
      <c r="AB8" s="64"/>
      <c r="AC8" s="64"/>
      <c r="AD8" s="65" t="str">
        <f>データ!$M$6</f>
        <v>非設置</v>
      </c>
      <c r="AE8" s="65"/>
      <c r="AF8" s="65"/>
      <c r="AG8" s="65"/>
      <c r="AH8" s="65"/>
      <c r="AI8" s="65"/>
      <c r="AJ8" s="65"/>
      <c r="AK8" s="3"/>
      <c r="AL8" s="44">
        <f>データ!S6</f>
        <v>91677</v>
      </c>
      <c r="AM8" s="44"/>
      <c r="AN8" s="44"/>
      <c r="AO8" s="44"/>
      <c r="AP8" s="44"/>
      <c r="AQ8" s="44"/>
      <c r="AR8" s="44"/>
      <c r="AS8" s="44"/>
      <c r="AT8" s="45">
        <f>データ!T6</f>
        <v>533.11</v>
      </c>
      <c r="AU8" s="45"/>
      <c r="AV8" s="45"/>
      <c r="AW8" s="45"/>
      <c r="AX8" s="45"/>
      <c r="AY8" s="45"/>
      <c r="AZ8" s="45"/>
      <c r="BA8" s="45"/>
      <c r="BB8" s="45">
        <f>データ!U6</f>
        <v>171.97</v>
      </c>
      <c r="BC8" s="45"/>
      <c r="BD8" s="45"/>
      <c r="BE8" s="45"/>
      <c r="BF8" s="45"/>
      <c r="BG8" s="45"/>
      <c r="BH8" s="45"/>
      <c r="BI8" s="45"/>
      <c r="BJ8" s="3"/>
      <c r="BK8" s="3"/>
      <c r="BL8" s="60" t="s">
        <v>10</v>
      </c>
      <c r="BM8" s="61"/>
      <c r="BN8" s="62" t="s">
        <v>11</v>
      </c>
      <c r="BO8" s="62"/>
      <c r="BP8" s="62"/>
      <c r="BQ8" s="62"/>
      <c r="BR8" s="62"/>
      <c r="BS8" s="62"/>
      <c r="BT8" s="62"/>
      <c r="BU8" s="62"/>
      <c r="BV8" s="62"/>
      <c r="BW8" s="62"/>
      <c r="BX8" s="62"/>
      <c r="BY8" s="63"/>
    </row>
    <row r="9" spans="1:78" ht="18.75" customHeight="1" x14ac:dyDescent="0.2">
      <c r="A9" s="2"/>
      <c r="B9" s="50" t="s">
        <v>12</v>
      </c>
      <c r="C9" s="50"/>
      <c r="D9" s="50"/>
      <c r="E9" s="50"/>
      <c r="F9" s="50"/>
      <c r="G9" s="50"/>
      <c r="H9" s="50"/>
      <c r="I9" s="50" t="s">
        <v>13</v>
      </c>
      <c r="J9" s="50"/>
      <c r="K9" s="50"/>
      <c r="L9" s="50"/>
      <c r="M9" s="50"/>
      <c r="N9" s="50"/>
      <c r="O9" s="50"/>
      <c r="P9" s="50" t="s">
        <v>14</v>
      </c>
      <c r="Q9" s="50"/>
      <c r="R9" s="50"/>
      <c r="S9" s="50"/>
      <c r="T9" s="50"/>
      <c r="U9" s="50"/>
      <c r="V9" s="50"/>
      <c r="W9" s="50" t="s">
        <v>15</v>
      </c>
      <c r="X9" s="50"/>
      <c r="Y9" s="50"/>
      <c r="Z9" s="50"/>
      <c r="AA9" s="50"/>
      <c r="AB9" s="50"/>
      <c r="AC9" s="50"/>
      <c r="AD9" s="50" t="s">
        <v>16</v>
      </c>
      <c r="AE9" s="50"/>
      <c r="AF9" s="50"/>
      <c r="AG9" s="50"/>
      <c r="AH9" s="50"/>
      <c r="AI9" s="50"/>
      <c r="AJ9" s="50"/>
      <c r="AK9" s="3"/>
      <c r="AL9" s="50" t="s">
        <v>17</v>
      </c>
      <c r="AM9" s="50"/>
      <c r="AN9" s="50"/>
      <c r="AO9" s="50"/>
      <c r="AP9" s="50"/>
      <c r="AQ9" s="50"/>
      <c r="AR9" s="50"/>
      <c r="AS9" s="50"/>
      <c r="AT9" s="50" t="s">
        <v>18</v>
      </c>
      <c r="AU9" s="50"/>
      <c r="AV9" s="50"/>
      <c r="AW9" s="50"/>
      <c r="AX9" s="50"/>
      <c r="AY9" s="50"/>
      <c r="AZ9" s="50"/>
      <c r="BA9" s="50"/>
      <c r="BB9" s="50" t="s">
        <v>19</v>
      </c>
      <c r="BC9" s="50"/>
      <c r="BD9" s="50"/>
      <c r="BE9" s="50"/>
      <c r="BF9" s="50"/>
      <c r="BG9" s="50"/>
      <c r="BH9" s="50"/>
      <c r="BI9" s="50"/>
      <c r="BJ9" s="3"/>
      <c r="BK9" s="3"/>
      <c r="BL9" s="51" t="s">
        <v>20</v>
      </c>
      <c r="BM9" s="52"/>
      <c r="BN9" s="53" t="s">
        <v>21</v>
      </c>
      <c r="BO9" s="53"/>
      <c r="BP9" s="53"/>
      <c r="BQ9" s="53"/>
      <c r="BR9" s="53"/>
      <c r="BS9" s="53"/>
      <c r="BT9" s="53"/>
      <c r="BU9" s="53"/>
      <c r="BV9" s="53"/>
      <c r="BW9" s="53"/>
      <c r="BX9" s="53"/>
      <c r="BY9" s="54"/>
    </row>
    <row r="10" spans="1:78" ht="18.75" customHeight="1" x14ac:dyDescent="0.2">
      <c r="A10" s="2"/>
      <c r="B10" s="45" t="str">
        <f>データ!N6</f>
        <v>-</v>
      </c>
      <c r="C10" s="45"/>
      <c r="D10" s="45"/>
      <c r="E10" s="45"/>
      <c r="F10" s="45"/>
      <c r="G10" s="45"/>
      <c r="H10" s="45"/>
      <c r="I10" s="45">
        <f>データ!O6</f>
        <v>65.86</v>
      </c>
      <c r="J10" s="45"/>
      <c r="K10" s="45"/>
      <c r="L10" s="45"/>
      <c r="M10" s="45"/>
      <c r="N10" s="45"/>
      <c r="O10" s="45"/>
      <c r="P10" s="45">
        <f>データ!P6</f>
        <v>5.09</v>
      </c>
      <c r="Q10" s="45"/>
      <c r="R10" s="45"/>
      <c r="S10" s="45"/>
      <c r="T10" s="45"/>
      <c r="U10" s="45"/>
      <c r="V10" s="45"/>
      <c r="W10" s="45">
        <f>データ!Q6</f>
        <v>98</v>
      </c>
      <c r="X10" s="45"/>
      <c r="Y10" s="45"/>
      <c r="Z10" s="45"/>
      <c r="AA10" s="45"/>
      <c r="AB10" s="45"/>
      <c r="AC10" s="45"/>
      <c r="AD10" s="44">
        <f>データ!R6</f>
        <v>2530</v>
      </c>
      <c r="AE10" s="44"/>
      <c r="AF10" s="44"/>
      <c r="AG10" s="44"/>
      <c r="AH10" s="44"/>
      <c r="AI10" s="44"/>
      <c r="AJ10" s="44"/>
      <c r="AK10" s="2"/>
      <c r="AL10" s="44">
        <f>データ!V6</f>
        <v>4644</v>
      </c>
      <c r="AM10" s="44"/>
      <c r="AN10" s="44"/>
      <c r="AO10" s="44"/>
      <c r="AP10" s="44"/>
      <c r="AQ10" s="44"/>
      <c r="AR10" s="44"/>
      <c r="AS10" s="44"/>
      <c r="AT10" s="45">
        <f>データ!W6</f>
        <v>3.83</v>
      </c>
      <c r="AU10" s="45"/>
      <c r="AV10" s="45"/>
      <c r="AW10" s="45"/>
      <c r="AX10" s="45"/>
      <c r="AY10" s="45"/>
      <c r="AZ10" s="45"/>
      <c r="BA10" s="45"/>
      <c r="BB10" s="45">
        <f>データ!X6</f>
        <v>1212.53</v>
      </c>
      <c r="BC10" s="45"/>
      <c r="BD10" s="45"/>
      <c r="BE10" s="45"/>
      <c r="BF10" s="45"/>
      <c r="BG10" s="45"/>
      <c r="BH10" s="45"/>
      <c r="BI10" s="45"/>
      <c r="BJ10" s="2"/>
      <c r="BK10" s="2"/>
      <c r="BL10" s="46" t="s">
        <v>22</v>
      </c>
      <c r="BM10" s="47"/>
      <c r="BN10" s="48" t="s">
        <v>23</v>
      </c>
      <c r="BO10" s="48"/>
      <c r="BP10" s="48"/>
      <c r="BQ10" s="48"/>
      <c r="BR10" s="48"/>
      <c r="BS10" s="48"/>
      <c r="BT10" s="48"/>
      <c r="BU10" s="48"/>
      <c r="BV10" s="48"/>
      <c r="BW10" s="48"/>
      <c r="BX10" s="48"/>
      <c r="BY10" s="4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114</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115</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113</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【104.30】</v>
      </c>
      <c r="F85" s="12" t="str">
        <f>データ!AT6</f>
        <v>【102.74】</v>
      </c>
      <c r="G85" s="12" t="str">
        <f>データ!BE6</f>
        <v>【47.19】</v>
      </c>
      <c r="H85" s="12" t="str">
        <f>データ!BP6</f>
        <v>【798.10】</v>
      </c>
      <c r="I85" s="12" t="str">
        <f>データ!CA6</f>
        <v>【54.51】</v>
      </c>
      <c r="J85" s="12" t="str">
        <f>データ!CL6</f>
        <v>【286.33】</v>
      </c>
      <c r="K85" s="12" t="str">
        <f>データ!CW6</f>
        <v>【49.92】</v>
      </c>
      <c r="L85" s="12" t="str">
        <f>データ!DH6</f>
        <v>【87.80】</v>
      </c>
      <c r="M85" s="12" t="str">
        <f>データ!DS6</f>
        <v>【28.46】</v>
      </c>
      <c r="N85" s="12" t="str">
        <f>データ!ED6</f>
        <v>【0.03】</v>
      </c>
      <c r="O85" s="12" t="str">
        <f>データ!EO6</f>
        <v>【0.02】</v>
      </c>
    </row>
  </sheetData>
  <sheetProtection algorithmName="SHA-512" hashValue="sFTsz6RzXNNjyl5F+qZeJobGs7/ddUbCzhNWRZSB9UJF3RkNd+98NqdmeXFcMh5vbpACD+TxF9mfei1YbB4ySQ==" saltValue="ob+3sbZxVuDT/mVta0YZP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152064</v>
      </c>
      <c r="D6" s="19">
        <f t="shared" si="3"/>
        <v>46</v>
      </c>
      <c r="E6" s="19">
        <f t="shared" si="3"/>
        <v>17</v>
      </c>
      <c r="F6" s="19">
        <f t="shared" si="3"/>
        <v>5</v>
      </c>
      <c r="G6" s="19">
        <f t="shared" si="3"/>
        <v>0</v>
      </c>
      <c r="H6" s="19" t="str">
        <f t="shared" si="3"/>
        <v>新潟県　新発田市</v>
      </c>
      <c r="I6" s="19" t="str">
        <f t="shared" si="3"/>
        <v>法適用</v>
      </c>
      <c r="J6" s="19" t="str">
        <f t="shared" si="3"/>
        <v>下水道事業</v>
      </c>
      <c r="K6" s="19" t="str">
        <f t="shared" si="3"/>
        <v>農業集落排水</v>
      </c>
      <c r="L6" s="19" t="str">
        <f t="shared" si="3"/>
        <v>F1</v>
      </c>
      <c r="M6" s="19" t="str">
        <f t="shared" si="3"/>
        <v>非設置</v>
      </c>
      <c r="N6" s="20" t="str">
        <f t="shared" si="3"/>
        <v>-</v>
      </c>
      <c r="O6" s="20">
        <f t="shared" si="3"/>
        <v>65.86</v>
      </c>
      <c r="P6" s="20">
        <f t="shared" si="3"/>
        <v>5.09</v>
      </c>
      <c r="Q6" s="20">
        <f t="shared" si="3"/>
        <v>98</v>
      </c>
      <c r="R6" s="20">
        <f t="shared" si="3"/>
        <v>2530</v>
      </c>
      <c r="S6" s="20">
        <f t="shared" si="3"/>
        <v>91677</v>
      </c>
      <c r="T6" s="20">
        <f t="shared" si="3"/>
        <v>533.11</v>
      </c>
      <c r="U6" s="20">
        <f t="shared" si="3"/>
        <v>171.97</v>
      </c>
      <c r="V6" s="20">
        <f t="shared" si="3"/>
        <v>4644</v>
      </c>
      <c r="W6" s="20">
        <f t="shared" si="3"/>
        <v>3.83</v>
      </c>
      <c r="X6" s="20">
        <f t="shared" si="3"/>
        <v>1212.53</v>
      </c>
      <c r="Y6" s="21">
        <f>IF(Y7="",NA(),Y7)</f>
        <v>100.18</v>
      </c>
      <c r="Z6" s="21">
        <f t="shared" ref="Z6:AH6" si="4">IF(Z7="",NA(),Z7)</f>
        <v>95.53</v>
      </c>
      <c r="AA6" s="21">
        <f t="shared" si="4"/>
        <v>97.41</v>
      </c>
      <c r="AB6" s="21">
        <f t="shared" si="4"/>
        <v>113.93</v>
      </c>
      <c r="AC6" s="21">
        <f t="shared" si="4"/>
        <v>100.01</v>
      </c>
      <c r="AD6" s="21">
        <f t="shared" si="4"/>
        <v>103.09</v>
      </c>
      <c r="AE6" s="21">
        <f t="shared" si="4"/>
        <v>102.11</v>
      </c>
      <c r="AF6" s="21">
        <f t="shared" si="4"/>
        <v>101.91</v>
      </c>
      <c r="AG6" s="21">
        <f t="shared" si="4"/>
        <v>103.07</v>
      </c>
      <c r="AH6" s="21">
        <f t="shared" si="4"/>
        <v>103.04</v>
      </c>
      <c r="AI6" s="20" t="str">
        <f>IF(AI7="","",IF(AI7="-","【-】","【"&amp;SUBSTITUTE(TEXT(AI7,"#,##0.00"),"-","△")&amp;"】"))</f>
        <v>【104.30】</v>
      </c>
      <c r="AJ6" s="20">
        <f>IF(AJ7="",NA(),AJ7)</f>
        <v>0</v>
      </c>
      <c r="AK6" s="21">
        <f t="shared" ref="AK6:AS6" si="5">IF(AK7="",NA(),AK7)</f>
        <v>26.38</v>
      </c>
      <c r="AL6" s="21">
        <f t="shared" si="5"/>
        <v>44.77</v>
      </c>
      <c r="AM6" s="20">
        <f t="shared" si="5"/>
        <v>0</v>
      </c>
      <c r="AN6" s="20">
        <f t="shared" si="5"/>
        <v>0</v>
      </c>
      <c r="AO6" s="21">
        <f t="shared" si="5"/>
        <v>101.24</v>
      </c>
      <c r="AP6" s="21">
        <f t="shared" si="5"/>
        <v>124.9</v>
      </c>
      <c r="AQ6" s="21">
        <f t="shared" si="5"/>
        <v>124.8</v>
      </c>
      <c r="AR6" s="21">
        <f t="shared" si="5"/>
        <v>120.64</v>
      </c>
      <c r="AS6" s="21">
        <f t="shared" si="5"/>
        <v>100.31</v>
      </c>
      <c r="AT6" s="20" t="str">
        <f>IF(AT7="","",IF(AT7="-","【-】","【"&amp;SUBSTITUTE(TEXT(AT7,"#,##0.00"),"-","△")&amp;"】"))</f>
        <v>【102.74】</v>
      </c>
      <c r="AU6" s="21">
        <f>IF(AU7="",NA(),AU7)</f>
        <v>13.64</v>
      </c>
      <c r="AV6" s="21">
        <f t="shared" ref="AV6:BD6" si="6">IF(AV7="",NA(),AV7)</f>
        <v>36.31</v>
      </c>
      <c r="AW6" s="21">
        <f t="shared" si="6"/>
        <v>31.93</v>
      </c>
      <c r="AX6" s="21">
        <f t="shared" si="6"/>
        <v>81.8</v>
      </c>
      <c r="AY6" s="21">
        <f t="shared" si="6"/>
        <v>78.760000000000005</v>
      </c>
      <c r="AZ6" s="21">
        <f t="shared" si="6"/>
        <v>37.24</v>
      </c>
      <c r="BA6" s="21">
        <f t="shared" si="6"/>
        <v>33.58</v>
      </c>
      <c r="BB6" s="21">
        <f t="shared" si="6"/>
        <v>35.42</v>
      </c>
      <c r="BC6" s="21">
        <f t="shared" si="6"/>
        <v>39.82</v>
      </c>
      <c r="BD6" s="21">
        <f t="shared" si="6"/>
        <v>41.03</v>
      </c>
      <c r="BE6" s="20" t="str">
        <f>IF(BE7="","",IF(BE7="-","【-】","【"&amp;SUBSTITUTE(TEXT(BE7,"#,##0.00"),"-","△")&amp;"】"))</f>
        <v>【47.19】</v>
      </c>
      <c r="BF6" s="20">
        <f>IF(BF7="",NA(),BF7)</f>
        <v>0</v>
      </c>
      <c r="BG6" s="20">
        <f t="shared" ref="BG6:BO6" si="7">IF(BG7="",NA(),BG7)</f>
        <v>0</v>
      </c>
      <c r="BH6" s="20">
        <f t="shared" si="7"/>
        <v>0</v>
      </c>
      <c r="BI6" s="20">
        <f t="shared" si="7"/>
        <v>0</v>
      </c>
      <c r="BJ6" s="20">
        <f t="shared" si="7"/>
        <v>0</v>
      </c>
      <c r="BK6" s="21">
        <f t="shared" si="7"/>
        <v>783.8</v>
      </c>
      <c r="BL6" s="21">
        <f t="shared" si="7"/>
        <v>778.81</v>
      </c>
      <c r="BM6" s="21">
        <f t="shared" si="7"/>
        <v>718.49</v>
      </c>
      <c r="BN6" s="21">
        <f t="shared" si="7"/>
        <v>743.31</v>
      </c>
      <c r="BO6" s="21">
        <f t="shared" si="7"/>
        <v>796.8</v>
      </c>
      <c r="BP6" s="20" t="str">
        <f>IF(BP7="","",IF(BP7="-","【-】","【"&amp;SUBSTITUTE(TEXT(BP7,"#,##0.00"),"-","△")&amp;"】"))</f>
        <v>【798.10】</v>
      </c>
      <c r="BQ6" s="21">
        <f>IF(BQ7="",NA(),BQ7)</f>
        <v>94.47</v>
      </c>
      <c r="BR6" s="21">
        <f t="shared" ref="BR6:BZ6" si="8">IF(BR7="",NA(),BR7)</f>
        <v>78.569999999999993</v>
      </c>
      <c r="BS6" s="21">
        <f t="shared" si="8"/>
        <v>72.849999999999994</v>
      </c>
      <c r="BT6" s="21">
        <f t="shared" si="8"/>
        <v>66.819999999999993</v>
      </c>
      <c r="BU6" s="21">
        <f t="shared" si="8"/>
        <v>75.42</v>
      </c>
      <c r="BV6" s="21">
        <f t="shared" si="8"/>
        <v>68.11</v>
      </c>
      <c r="BW6" s="21">
        <f t="shared" si="8"/>
        <v>67.23</v>
      </c>
      <c r="BX6" s="21">
        <f t="shared" si="8"/>
        <v>61.82</v>
      </c>
      <c r="BY6" s="21">
        <f t="shared" si="8"/>
        <v>61.15</v>
      </c>
      <c r="BZ6" s="21">
        <f t="shared" si="8"/>
        <v>58.41</v>
      </c>
      <c r="CA6" s="20" t="str">
        <f>IF(CA7="","",IF(CA7="-","【-】","【"&amp;SUBSTITUTE(TEXT(CA7,"#,##0.00"),"-","△")&amp;"】"))</f>
        <v>【54.51】</v>
      </c>
      <c r="CB6" s="21">
        <f>IF(CB7="",NA(),CB7)</f>
        <v>132.27000000000001</v>
      </c>
      <c r="CC6" s="21">
        <f t="shared" ref="CC6:CK6" si="9">IF(CC7="",NA(),CC7)</f>
        <v>159</v>
      </c>
      <c r="CD6" s="21">
        <f t="shared" si="9"/>
        <v>170.91</v>
      </c>
      <c r="CE6" s="21">
        <f t="shared" si="9"/>
        <v>186.2</v>
      </c>
      <c r="CF6" s="21">
        <f t="shared" si="9"/>
        <v>164.94</v>
      </c>
      <c r="CG6" s="21">
        <f t="shared" si="9"/>
        <v>222.41</v>
      </c>
      <c r="CH6" s="21">
        <f t="shared" si="9"/>
        <v>228.21</v>
      </c>
      <c r="CI6" s="21">
        <f t="shared" si="9"/>
        <v>246.9</v>
      </c>
      <c r="CJ6" s="21">
        <f t="shared" si="9"/>
        <v>250.43</v>
      </c>
      <c r="CK6" s="21">
        <f t="shared" si="9"/>
        <v>267.33999999999997</v>
      </c>
      <c r="CL6" s="20" t="str">
        <f>IF(CL7="","",IF(CL7="-","【-】","【"&amp;SUBSTITUTE(TEXT(CL7,"#,##0.00"),"-","△")&amp;"】"))</f>
        <v>【286.33】</v>
      </c>
      <c r="CM6" s="21">
        <f>IF(CM7="",NA(),CM7)</f>
        <v>52.35</v>
      </c>
      <c r="CN6" s="21">
        <f t="shared" ref="CN6:CV6" si="10">IF(CN7="",NA(),CN7)</f>
        <v>62.53</v>
      </c>
      <c r="CO6" s="21">
        <f t="shared" si="10"/>
        <v>61.02</v>
      </c>
      <c r="CP6" s="21">
        <f t="shared" si="10"/>
        <v>58.95</v>
      </c>
      <c r="CQ6" s="21">
        <f t="shared" si="10"/>
        <v>55.88</v>
      </c>
      <c r="CR6" s="21">
        <f t="shared" si="10"/>
        <v>55.26</v>
      </c>
      <c r="CS6" s="21">
        <f t="shared" si="10"/>
        <v>54.54</v>
      </c>
      <c r="CT6" s="21">
        <f t="shared" si="10"/>
        <v>52.9</v>
      </c>
      <c r="CU6" s="21">
        <f t="shared" si="10"/>
        <v>52.63</v>
      </c>
      <c r="CV6" s="21">
        <f t="shared" si="10"/>
        <v>52.34</v>
      </c>
      <c r="CW6" s="20" t="str">
        <f>IF(CW7="","",IF(CW7="-","【-】","【"&amp;SUBSTITUTE(TEXT(CW7,"#,##0.00"),"-","△")&amp;"】"))</f>
        <v>【49.92】</v>
      </c>
      <c r="CX6" s="21">
        <f>IF(CX7="",NA(),CX7)</f>
        <v>86.89</v>
      </c>
      <c r="CY6" s="21">
        <f t="shared" ref="CY6:DG6" si="11">IF(CY7="",NA(),CY7)</f>
        <v>87.02</v>
      </c>
      <c r="CZ6" s="21">
        <f t="shared" si="11"/>
        <v>88.09</v>
      </c>
      <c r="DA6" s="21">
        <f t="shared" si="11"/>
        <v>87.76</v>
      </c>
      <c r="DB6" s="21">
        <f t="shared" si="11"/>
        <v>87.73</v>
      </c>
      <c r="DC6" s="21">
        <f t="shared" si="11"/>
        <v>90.52</v>
      </c>
      <c r="DD6" s="21">
        <f t="shared" si="11"/>
        <v>90.3</v>
      </c>
      <c r="DE6" s="21">
        <f t="shared" si="11"/>
        <v>90.3</v>
      </c>
      <c r="DF6" s="21">
        <f t="shared" si="11"/>
        <v>90.32</v>
      </c>
      <c r="DG6" s="21">
        <f t="shared" si="11"/>
        <v>90.05</v>
      </c>
      <c r="DH6" s="20" t="str">
        <f>IF(DH7="","",IF(DH7="-","【-】","【"&amp;SUBSTITUTE(TEXT(DH7,"#,##0.00"),"-","△")&amp;"】"))</f>
        <v>【87.80】</v>
      </c>
      <c r="DI6" s="21">
        <f>IF(DI7="",NA(),DI7)</f>
        <v>7.14</v>
      </c>
      <c r="DJ6" s="21">
        <f t="shared" ref="DJ6:DR6" si="12">IF(DJ7="",NA(),DJ7)</f>
        <v>10.17</v>
      </c>
      <c r="DK6" s="21">
        <f t="shared" si="12"/>
        <v>13.08</v>
      </c>
      <c r="DL6" s="21">
        <f t="shared" si="12"/>
        <v>15.25</v>
      </c>
      <c r="DM6" s="21">
        <f t="shared" si="12"/>
        <v>17.73</v>
      </c>
      <c r="DN6" s="21">
        <f t="shared" si="12"/>
        <v>24.8</v>
      </c>
      <c r="DO6" s="21">
        <f t="shared" si="12"/>
        <v>28.12</v>
      </c>
      <c r="DP6" s="21">
        <f t="shared" si="12"/>
        <v>28.79</v>
      </c>
      <c r="DQ6" s="21">
        <f t="shared" si="12"/>
        <v>30.5</v>
      </c>
      <c r="DR6" s="21">
        <f t="shared" si="12"/>
        <v>30.49</v>
      </c>
      <c r="DS6" s="20" t="str">
        <f>IF(DS7="","",IF(DS7="-","【-】","【"&amp;SUBSTITUTE(TEXT(DS7,"#,##0.00"),"-","△")&amp;"】"))</f>
        <v>【28.46】</v>
      </c>
      <c r="DT6" s="20">
        <f>IF(DT7="",NA(),DT7)</f>
        <v>0</v>
      </c>
      <c r="DU6" s="20">
        <f t="shared" ref="DU6:EC6" si="13">IF(DU7="",NA(),DU7)</f>
        <v>0</v>
      </c>
      <c r="DV6" s="20">
        <f t="shared" si="13"/>
        <v>0</v>
      </c>
      <c r="DW6" s="20">
        <f t="shared" si="13"/>
        <v>0</v>
      </c>
      <c r="DX6" s="20">
        <f t="shared" si="13"/>
        <v>0</v>
      </c>
      <c r="DY6" s="20">
        <f t="shared" si="13"/>
        <v>0</v>
      </c>
      <c r="DZ6" s="20">
        <f t="shared" si="13"/>
        <v>0</v>
      </c>
      <c r="EA6" s="20">
        <f t="shared" si="13"/>
        <v>0</v>
      </c>
      <c r="EB6" s="20">
        <f t="shared" si="13"/>
        <v>0</v>
      </c>
      <c r="EC6" s="21">
        <f t="shared" si="13"/>
        <v>0.05</v>
      </c>
      <c r="ED6" s="20" t="str">
        <f>IF(ED7="","",IF(ED7="-","【-】","【"&amp;SUBSTITUTE(TEXT(ED7,"#,##0.00"),"-","△")&amp;"】"))</f>
        <v>【0.03】</v>
      </c>
      <c r="EE6" s="20">
        <f>IF(EE7="",NA(),EE7)</f>
        <v>0</v>
      </c>
      <c r="EF6" s="20">
        <f t="shared" ref="EF6:EN6" si="14">IF(EF7="",NA(),EF7)</f>
        <v>0</v>
      </c>
      <c r="EG6" s="20">
        <f t="shared" si="14"/>
        <v>0</v>
      </c>
      <c r="EH6" s="20">
        <f t="shared" si="14"/>
        <v>0</v>
      </c>
      <c r="EI6" s="20">
        <f t="shared" si="14"/>
        <v>0</v>
      </c>
      <c r="EJ6" s="21">
        <f t="shared" si="14"/>
        <v>0.02</v>
      </c>
      <c r="EK6" s="21">
        <f t="shared" si="14"/>
        <v>0.01</v>
      </c>
      <c r="EL6" s="21">
        <f t="shared" si="14"/>
        <v>0.01</v>
      </c>
      <c r="EM6" s="21">
        <f t="shared" si="14"/>
        <v>0.02</v>
      </c>
      <c r="EN6" s="21">
        <f t="shared" si="14"/>
        <v>0.02</v>
      </c>
      <c r="EO6" s="20" t="str">
        <f>IF(EO7="","",IF(EO7="-","【-】","【"&amp;SUBSTITUTE(TEXT(EO7,"#,##0.00"),"-","△")&amp;"】"))</f>
        <v>【0.02】</v>
      </c>
    </row>
    <row r="7" spans="1:148" s="22" customFormat="1" x14ac:dyDescent="0.2">
      <c r="A7" s="14"/>
      <c r="B7" s="23">
        <v>2024</v>
      </c>
      <c r="C7" s="23">
        <v>152064</v>
      </c>
      <c r="D7" s="23">
        <v>46</v>
      </c>
      <c r="E7" s="23">
        <v>17</v>
      </c>
      <c r="F7" s="23">
        <v>5</v>
      </c>
      <c r="G7" s="23">
        <v>0</v>
      </c>
      <c r="H7" s="23" t="s">
        <v>96</v>
      </c>
      <c r="I7" s="23" t="s">
        <v>97</v>
      </c>
      <c r="J7" s="23" t="s">
        <v>98</v>
      </c>
      <c r="K7" s="23" t="s">
        <v>99</v>
      </c>
      <c r="L7" s="23" t="s">
        <v>100</v>
      </c>
      <c r="M7" s="23" t="s">
        <v>101</v>
      </c>
      <c r="N7" s="24" t="s">
        <v>102</v>
      </c>
      <c r="O7" s="24">
        <v>65.86</v>
      </c>
      <c r="P7" s="24">
        <v>5.09</v>
      </c>
      <c r="Q7" s="24">
        <v>98</v>
      </c>
      <c r="R7" s="24">
        <v>2530</v>
      </c>
      <c r="S7" s="24">
        <v>91677</v>
      </c>
      <c r="T7" s="24">
        <v>533.11</v>
      </c>
      <c r="U7" s="24">
        <v>171.97</v>
      </c>
      <c r="V7" s="24">
        <v>4644</v>
      </c>
      <c r="W7" s="24">
        <v>3.83</v>
      </c>
      <c r="X7" s="24">
        <v>1212.53</v>
      </c>
      <c r="Y7" s="24">
        <v>100.18</v>
      </c>
      <c r="Z7" s="24">
        <v>95.53</v>
      </c>
      <c r="AA7" s="24">
        <v>97.41</v>
      </c>
      <c r="AB7" s="24">
        <v>113.93</v>
      </c>
      <c r="AC7" s="24">
        <v>100.01</v>
      </c>
      <c r="AD7" s="24">
        <v>103.09</v>
      </c>
      <c r="AE7" s="24">
        <v>102.11</v>
      </c>
      <c r="AF7" s="24">
        <v>101.91</v>
      </c>
      <c r="AG7" s="24">
        <v>103.07</v>
      </c>
      <c r="AH7" s="24">
        <v>103.04</v>
      </c>
      <c r="AI7" s="24">
        <v>104.3</v>
      </c>
      <c r="AJ7" s="24">
        <v>0</v>
      </c>
      <c r="AK7" s="24">
        <v>26.38</v>
      </c>
      <c r="AL7" s="24">
        <v>44.77</v>
      </c>
      <c r="AM7" s="24">
        <v>0</v>
      </c>
      <c r="AN7" s="24">
        <v>0</v>
      </c>
      <c r="AO7" s="24">
        <v>101.24</v>
      </c>
      <c r="AP7" s="24">
        <v>124.9</v>
      </c>
      <c r="AQ7" s="24">
        <v>124.8</v>
      </c>
      <c r="AR7" s="24">
        <v>120.64</v>
      </c>
      <c r="AS7" s="24">
        <v>100.31</v>
      </c>
      <c r="AT7" s="24">
        <v>102.74</v>
      </c>
      <c r="AU7" s="24">
        <v>13.64</v>
      </c>
      <c r="AV7" s="24">
        <v>36.31</v>
      </c>
      <c r="AW7" s="24">
        <v>31.93</v>
      </c>
      <c r="AX7" s="24">
        <v>81.8</v>
      </c>
      <c r="AY7" s="24">
        <v>78.760000000000005</v>
      </c>
      <c r="AZ7" s="24">
        <v>37.24</v>
      </c>
      <c r="BA7" s="24">
        <v>33.58</v>
      </c>
      <c r="BB7" s="24">
        <v>35.42</v>
      </c>
      <c r="BC7" s="24">
        <v>39.82</v>
      </c>
      <c r="BD7" s="24">
        <v>41.03</v>
      </c>
      <c r="BE7" s="24">
        <v>47.19</v>
      </c>
      <c r="BF7" s="24">
        <v>0</v>
      </c>
      <c r="BG7" s="24">
        <v>0</v>
      </c>
      <c r="BH7" s="24">
        <v>0</v>
      </c>
      <c r="BI7" s="24">
        <v>0</v>
      </c>
      <c r="BJ7" s="24">
        <v>0</v>
      </c>
      <c r="BK7" s="24">
        <v>783.8</v>
      </c>
      <c r="BL7" s="24">
        <v>778.81</v>
      </c>
      <c r="BM7" s="24">
        <v>718.49</v>
      </c>
      <c r="BN7" s="24">
        <v>743.31</v>
      </c>
      <c r="BO7" s="24">
        <v>796.8</v>
      </c>
      <c r="BP7" s="24">
        <v>798.1</v>
      </c>
      <c r="BQ7" s="24">
        <v>94.47</v>
      </c>
      <c r="BR7" s="24">
        <v>78.569999999999993</v>
      </c>
      <c r="BS7" s="24">
        <v>72.849999999999994</v>
      </c>
      <c r="BT7" s="24">
        <v>66.819999999999993</v>
      </c>
      <c r="BU7" s="24">
        <v>75.42</v>
      </c>
      <c r="BV7" s="24">
        <v>68.11</v>
      </c>
      <c r="BW7" s="24">
        <v>67.23</v>
      </c>
      <c r="BX7" s="24">
        <v>61.82</v>
      </c>
      <c r="BY7" s="24">
        <v>61.15</v>
      </c>
      <c r="BZ7" s="24">
        <v>58.41</v>
      </c>
      <c r="CA7" s="24">
        <v>54.51</v>
      </c>
      <c r="CB7" s="24">
        <v>132.27000000000001</v>
      </c>
      <c r="CC7" s="24">
        <v>159</v>
      </c>
      <c r="CD7" s="24">
        <v>170.91</v>
      </c>
      <c r="CE7" s="24">
        <v>186.2</v>
      </c>
      <c r="CF7" s="24">
        <v>164.94</v>
      </c>
      <c r="CG7" s="24">
        <v>222.41</v>
      </c>
      <c r="CH7" s="24">
        <v>228.21</v>
      </c>
      <c r="CI7" s="24">
        <v>246.9</v>
      </c>
      <c r="CJ7" s="24">
        <v>250.43</v>
      </c>
      <c r="CK7" s="24">
        <v>267.33999999999997</v>
      </c>
      <c r="CL7" s="24">
        <v>286.33</v>
      </c>
      <c r="CM7" s="24">
        <v>52.35</v>
      </c>
      <c r="CN7" s="24">
        <v>62.53</v>
      </c>
      <c r="CO7" s="24">
        <v>61.02</v>
      </c>
      <c r="CP7" s="24">
        <v>58.95</v>
      </c>
      <c r="CQ7" s="24">
        <v>55.88</v>
      </c>
      <c r="CR7" s="24">
        <v>55.26</v>
      </c>
      <c r="CS7" s="24">
        <v>54.54</v>
      </c>
      <c r="CT7" s="24">
        <v>52.9</v>
      </c>
      <c r="CU7" s="24">
        <v>52.63</v>
      </c>
      <c r="CV7" s="24">
        <v>52.34</v>
      </c>
      <c r="CW7" s="24">
        <v>49.92</v>
      </c>
      <c r="CX7" s="24">
        <v>86.89</v>
      </c>
      <c r="CY7" s="24">
        <v>87.02</v>
      </c>
      <c r="CZ7" s="24">
        <v>88.09</v>
      </c>
      <c r="DA7" s="24">
        <v>87.76</v>
      </c>
      <c r="DB7" s="24">
        <v>87.73</v>
      </c>
      <c r="DC7" s="24">
        <v>90.52</v>
      </c>
      <c r="DD7" s="24">
        <v>90.3</v>
      </c>
      <c r="DE7" s="24">
        <v>90.3</v>
      </c>
      <c r="DF7" s="24">
        <v>90.32</v>
      </c>
      <c r="DG7" s="24">
        <v>90.05</v>
      </c>
      <c r="DH7" s="24">
        <v>87.8</v>
      </c>
      <c r="DI7" s="24">
        <v>7.14</v>
      </c>
      <c r="DJ7" s="24">
        <v>10.17</v>
      </c>
      <c r="DK7" s="24">
        <v>13.08</v>
      </c>
      <c r="DL7" s="24">
        <v>15.25</v>
      </c>
      <c r="DM7" s="24">
        <v>17.73</v>
      </c>
      <c r="DN7" s="24">
        <v>24.8</v>
      </c>
      <c r="DO7" s="24">
        <v>28.12</v>
      </c>
      <c r="DP7" s="24">
        <v>28.79</v>
      </c>
      <c r="DQ7" s="24">
        <v>30.5</v>
      </c>
      <c r="DR7" s="24">
        <v>30.49</v>
      </c>
      <c r="DS7" s="24">
        <v>28.46</v>
      </c>
      <c r="DT7" s="24">
        <v>0</v>
      </c>
      <c r="DU7" s="24">
        <v>0</v>
      </c>
      <c r="DV7" s="24">
        <v>0</v>
      </c>
      <c r="DW7" s="24">
        <v>0</v>
      </c>
      <c r="DX7" s="24">
        <v>0</v>
      </c>
      <c r="DY7" s="24">
        <v>0</v>
      </c>
      <c r="DZ7" s="24">
        <v>0</v>
      </c>
      <c r="EA7" s="24">
        <v>0</v>
      </c>
      <c r="EB7" s="24">
        <v>0</v>
      </c>
      <c r="EC7" s="24">
        <v>0.05</v>
      </c>
      <c r="ED7" s="24">
        <v>0.03</v>
      </c>
      <c r="EE7" s="24">
        <v>0</v>
      </c>
      <c r="EF7" s="24">
        <v>0</v>
      </c>
      <c r="EG7" s="24">
        <v>0</v>
      </c>
      <c r="EH7" s="24">
        <v>0</v>
      </c>
      <c r="EI7" s="24">
        <v>0</v>
      </c>
      <c r="EJ7" s="24">
        <v>0.02</v>
      </c>
      <c r="EK7" s="24">
        <v>0.01</v>
      </c>
      <c r="EL7" s="24">
        <v>0.01</v>
      </c>
      <c r="EM7" s="24">
        <v>0.02</v>
      </c>
      <c r="EN7" s="24">
        <v>0.02</v>
      </c>
      <c r="EO7" s="24">
        <v>0.02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111</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2</vt:i4>
      </vt:variant>
    </vt:vector>
  </HeadingPairs>
  <TitlesOfParts>
    <vt:vector baseType="lpstr" size="2">
      <vt:lpstr>法適用_下水道事業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2026-01-29T07:31:10Z</cp:lastPrinted>
  <dcterms:modified xsi:type="dcterms:W3CDTF">2026-01-29T07:31:59Z</dcterms:modified>
</cp:coreProperties>
</file>